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1\2-4кв-л\"/>
    </mc:Choice>
  </mc:AlternateContent>
  <xr:revisionPtr revIDLastSave="0" documentId="13_ncr:1_{920F0BD5-C5E1-4BF6-AAFB-2F2109007DD3}" xr6:coauthVersionLast="44" xr6:coauthVersionMax="44" xr10:uidLastSave="{00000000-0000-0000-0000-000000000000}"/>
  <bookViews>
    <workbookView xWindow="-120" yWindow="-120" windowWidth="29040" windowHeight="15840" tabRatio="1000" xr2:uid="{00000000-000D-0000-FFFF-FFFF00000000}"/>
  </bookViews>
  <sheets>
    <sheet name="Жамлама" sheetId="1" r:id="rId1"/>
    <sheet name="шартнома" sheetId="7" r:id="rId2"/>
    <sheet name="Форма №2 бюджет" sheetId="13" r:id="rId3"/>
    <sheet name="Форма №2 (сайлов)" sheetId="19" r:id="rId4"/>
    <sheet name="Форма №2 (резерв)" sheetId="20" r:id="rId5"/>
    <sheet name="Форма №2 (аъзолик бадали)" sheetId="21" r:id="rId6"/>
    <sheet name="Остаток и поступления" sheetId="15" r:id="rId7"/>
    <sheet name="Фактические расходы" sheetId="17" r:id="rId8"/>
    <sheet name="Кассовые расходы" sheetId="16" r:id="rId9"/>
    <sheet name="Фонду развития" sheetId="22" r:id="rId10"/>
    <sheet name="Баланс 4 кв2021й" sheetId="18" r:id="rId11"/>
    <sheet name="Сиёсий партияларни молиялаштири" sheetId="23" r:id="rId12"/>
    <sheet name="Шартномалар" sheetId="12" state="hidden" r:id="rId13"/>
  </sheets>
  <definedNames>
    <definedName name="_xlnm._FilterDatabase" localSheetId="1" hidden="1">шартнома!$A$4:$K$10</definedName>
    <definedName name="_xlnm._FilterDatabase" localSheetId="12" hidden="1">Шартномалар!$A$9:$AD$150</definedName>
    <definedName name="_xlnm.Print_Titles" localSheetId="1">шартнома!$4:$4</definedName>
    <definedName name="_xlnm.Print_Area" localSheetId="3">'Форма №2 (сайлов)'!$A$1:$I$61</definedName>
    <definedName name="_xlnm.Print_Area" localSheetId="2">'Форма №2 бюджет'!$A$1:$I$80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3" i="7" l="1"/>
  <c r="J150" i="7" l="1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149" i="7"/>
  <c r="J148" i="7"/>
  <c r="J147" i="7"/>
  <c r="J146" i="7"/>
  <c r="J145" i="7"/>
  <c r="J144" i="7"/>
  <c r="J143" i="7"/>
  <c r="J142" i="7"/>
  <c r="J141" i="7"/>
  <c r="J137" i="7"/>
  <c r="J138" i="7"/>
  <c r="J139" i="7"/>
  <c r="J140" i="7"/>
  <c r="J136" i="7"/>
  <c r="K134" i="7"/>
  <c r="J135" i="7"/>
  <c r="F21" i="22" l="1"/>
  <c r="F13" i="22"/>
  <c r="F12" i="22"/>
  <c r="F24" i="22" s="1"/>
  <c r="G13" i="16"/>
  <c r="F13" i="16"/>
  <c r="E13" i="16"/>
  <c r="K118" i="7" l="1"/>
  <c r="J118" i="7" s="1"/>
  <c r="K117" i="7"/>
  <c r="J117" i="7" s="1"/>
  <c r="K114" i="7"/>
  <c r="J114" i="7" s="1"/>
  <c r="K111" i="7"/>
  <c r="J111" i="7" s="1"/>
  <c r="K106" i="7"/>
  <c r="J106" i="7" s="1"/>
  <c r="K105" i="7"/>
  <c r="J105" i="7" s="1"/>
  <c r="K99" i="7"/>
  <c r="J99" i="7" s="1"/>
  <c r="K89" i="7"/>
  <c r="J89" i="7" s="1"/>
  <c r="K88" i="7"/>
  <c r="J88" i="7" s="1"/>
  <c r="K64" i="7"/>
  <c r="J64" i="7" s="1"/>
  <c r="K59" i="7"/>
  <c r="J59" i="7" s="1"/>
  <c r="J49" i="7"/>
  <c r="J50" i="7"/>
  <c r="J51" i="7"/>
  <c r="J52" i="7"/>
  <c r="J53" i="7"/>
  <c r="J54" i="7"/>
  <c r="J55" i="7"/>
  <c r="J56" i="7"/>
  <c r="J57" i="7"/>
  <c r="J58" i="7"/>
  <c r="J60" i="7"/>
  <c r="J61" i="7"/>
  <c r="J62" i="7"/>
  <c r="J63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90" i="7"/>
  <c r="J91" i="7"/>
  <c r="J92" i="7"/>
  <c r="J93" i="7"/>
  <c r="J94" i="7"/>
  <c r="J95" i="7"/>
  <c r="J96" i="7"/>
  <c r="J97" i="7"/>
  <c r="J98" i="7"/>
  <c r="J100" i="7"/>
  <c r="J101" i="7"/>
  <c r="J102" i="7"/>
  <c r="J103" i="7"/>
  <c r="J104" i="7"/>
  <c r="J107" i="7"/>
  <c r="J108" i="7"/>
  <c r="J109" i="7"/>
  <c r="J110" i="7"/>
  <c r="J112" i="7"/>
  <c r="J113" i="7"/>
  <c r="J115" i="7"/>
  <c r="J116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25" i="7" l="1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24" i="7"/>
  <c r="K23" i="7" l="1"/>
  <c r="K22" i="7"/>
  <c r="K21" i="7"/>
  <c r="K20" i="7"/>
  <c r="K19" i="7"/>
  <c r="K18" i="7"/>
  <c r="K17" i="7"/>
  <c r="K16" i="7"/>
  <c r="K15" i="7"/>
  <c r="K14" i="7" l="1"/>
  <c r="K13" i="7"/>
  <c r="K12" i="7"/>
  <c r="K11" i="7"/>
  <c r="J5" i="7" l="1"/>
  <c r="K10" i="7" l="1"/>
  <c r="J8" i="7"/>
  <c r="J6" i="7"/>
  <c r="O5" i="12" l="1"/>
  <c r="K7" i="7"/>
  <c r="K9" i="7"/>
</calcChain>
</file>

<file path=xl/sharedStrings.xml><?xml version="1.0" encoding="utf-8"?>
<sst xmlns="http://schemas.openxmlformats.org/spreadsheetml/2006/main" count="6380" uniqueCount="1862">
  <si>
    <t>Иқтисодий тасниф бўйича харажатлар моддаси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</si>
  <si>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</si>
  <si>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</si>
  <si>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</si>
  <si>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</si>
  <si>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</si>
  <si>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</si>
  <si>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Харид қилинган товарлар (хизматлар) жами миқдори (ҳажми) қиймати (сўм)</t>
  </si>
  <si>
    <t>Молиялаштириш манбаси (бюджет/ бюджетдан ташқари маблағлар ҳисобидан)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</si>
  <si>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</si>
  <si>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</si>
  <si>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</si>
  <si>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</si>
  <si>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</si>
  <si>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йўналишлари</t>
  </si>
  <si>
    <t>Бино ва иншоатларни сақлаш ва жорий таъмирлаш ишлари учун</t>
  </si>
  <si>
    <t>Бюджет маблағлари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</si>
  <si>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</si>
  <si>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</si>
  <si>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</si>
  <si>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</si>
  <si>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</si>
  <si>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</si>
  <si>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</si>
  <si>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</si>
  <si>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</si>
  <si>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</si>
  <si>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</si>
  <si>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</si>
  <si>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</si>
  <si>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</si>
  <si>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</si>
  <si>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</si>
  <si>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</si>
  <si>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</si>
  <si>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</si>
  <si>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</si>
  <si>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</si>
  <si>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</si>
  <si>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</si>
  <si>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</si>
  <si>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</si>
  <si>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</si>
  <si>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</si>
  <si>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</si>
  <si>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</si>
  <si>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</si>
  <si>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</si>
  <si>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</si>
  <si>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</si>
  <si>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</si>
  <si>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</si>
  <si>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</si>
  <si>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</si>
  <si>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</si>
  <si>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</si>
  <si>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</si>
  <si>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</si>
  <si>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</si>
  <si>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</si>
  <si>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</si>
  <si>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</si>
  <si>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</si>
  <si>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</si>
  <si>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</si>
  <si>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</si>
  <si>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</si>
  <si>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</si>
  <si>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</si>
  <si>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</si>
  <si>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</si>
  <si>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</si>
  <si>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</si>
  <si>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</si>
  <si>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</si>
  <si>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</si>
  <si>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</si>
  <si>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</si>
  <si>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</si>
  <si>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</si>
  <si>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</si>
  <si>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</si>
  <si>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</si>
  <si>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</si>
  <si>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</si>
  <si>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</si>
  <si>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</si>
  <si>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</si>
  <si>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</si>
  <si>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</si>
  <si>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</si>
  <si>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</si>
  <si>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</si>
  <si>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</si>
  <si>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</si>
  <si>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</si>
  <si>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</si>
  <si>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</si>
  <si>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</si>
  <si>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</si>
  <si>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</si>
  <si>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</si>
  <si>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</si>
  <si>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</si>
  <si>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</si>
  <si>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</si>
  <si>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</si>
  <si>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</si>
  <si>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</si>
  <si>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</si>
  <si>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</si>
  <si>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</si>
  <si>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</si>
  <si>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</si>
  <si>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</si>
  <si>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</si>
  <si>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</si>
  <si>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</si>
  <si>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</si>
  <si>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</si>
  <si>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</si>
  <si>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</si>
  <si>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</si>
  <si>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</si>
  <si>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</si>
  <si>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</si>
  <si>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</si>
  <si>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</si>
  <si>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</si>
  <si>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</si>
  <si>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</si>
  <si>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</si>
  <si>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</si>
  <si>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</si>
  <si>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</si>
  <si>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</si>
  <si>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</si>
  <si>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</si>
  <si>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</si>
  <si>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</si>
  <si>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</si>
  <si>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</si>
  <si>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</si>
  <si>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</si>
  <si>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</si>
  <si>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</si>
  <si>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</si>
  <si>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</si>
  <si>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</si>
  <si>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</si>
  <si>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</si>
  <si>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</si>
  <si>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</si>
  <si>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</si>
  <si>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</si>
  <si>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</si>
  <si>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</si>
  <si>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</si>
  <si>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</si>
  <si>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</si>
  <si>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</si>
  <si>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</si>
  <si>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</si>
  <si>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</si>
  <si>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(минг сўмда)</t>
  </si>
  <si>
    <t>(сўмда)</t>
  </si>
  <si>
    <t>Тўғридан тўғри (ПҚ-3953)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</si>
  <si>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</si>
  <si>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</si>
  <si>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</si>
  <si>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</si>
  <si>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</si>
  <si>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</si>
  <si>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</si>
  <si>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</si>
  <si>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</si>
  <si>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</si>
  <si>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</si>
  <si>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</si>
  <si>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</si>
  <si>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</si>
  <si>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</si>
  <si>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</si>
  <si>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</si>
  <si>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</si>
  <si>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</si>
  <si>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</si>
  <si>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</si>
  <si>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</si>
  <si>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</si>
  <si>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</si>
  <si>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</si>
  <si>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</si>
  <si>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</si>
  <si>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</si>
  <si>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</si>
  <si>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</si>
  <si>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</si>
  <si>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</si>
  <si>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</si>
  <si>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</si>
  <si>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</si>
  <si>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</si>
  <si>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</si>
  <si>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</si>
  <si>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</si>
  <si>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</si>
  <si>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</si>
  <si>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</si>
  <si>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</si>
  <si>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</si>
  <si>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</si>
  <si>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</si>
  <si>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</si>
  <si>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</si>
  <si>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</si>
  <si>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</si>
  <si>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</si>
  <si>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</si>
  <si>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</si>
  <si>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</si>
  <si>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</si>
  <si>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</si>
  <si>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</si>
  <si>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</si>
  <si>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</si>
  <si>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</si>
  <si>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</si>
  <si>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</si>
  <si>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</si>
  <si>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</si>
  <si>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</si>
  <si>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</si>
  <si>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</si>
  <si>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</si>
  <si>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</si>
  <si>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</si>
  <si>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</si>
  <si>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</si>
  <si>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</si>
  <si>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</si>
  <si>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</si>
  <si>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</si>
  <si>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</si>
  <si>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</si>
  <si>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</si>
  <si>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</si>
  <si>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</si>
  <si>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</si>
  <si>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</si>
  <si>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</si>
  <si>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</si>
  <si>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</si>
  <si>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</si>
  <si>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</si>
  <si>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</si>
  <si>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</si>
  <si>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</si>
  <si>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</si>
  <si>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</si>
  <si>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</si>
  <si>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</si>
  <si>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</si>
  <si>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</si>
  <si>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</si>
  <si>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</si>
  <si>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</si>
  <si>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</si>
  <si>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</si>
  <si>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</si>
  <si>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</si>
  <si>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</si>
  <si>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</si>
  <si>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</si>
  <si>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</si>
  <si>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</si>
  <si>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</si>
  <si>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</si>
  <si>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</si>
  <si>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</si>
  <si>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</si>
  <si>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</si>
  <si>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</si>
  <si>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</si>
  <si>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</si>
  <si>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</si>
  <si>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</si>
  <si>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</si>
  <si>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</si>
  <si>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</si>
  <si>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</si>
  <si>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</si>
  <si>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</si>
  <si>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</si>
  <si>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</si>
  <si>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</si>
  <si>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</si>
  <si>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</si>
  <si>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</si>
  <si>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</si>
  <si>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</si>
  <si>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</si>
  <si>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</si>
  <si>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</si>
  <si>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</si>
  <si>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</si>
  <si>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</si>
  <si>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</si>
  <si>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</si>
  <si>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</si>
  <si>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</si>
  <si>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</si>
  <si>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</si>
  <si>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</si>
  <si>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</si>
  <si>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</si>
  <si>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</si>
  <si>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</si>
  <si>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</si>
  <si>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</si>
  <si>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</si>
  <si>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</si>
  <si>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</si>
  <si>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</si>
  <si>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</si>
  <si>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</si>
  <si>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</si>
  <si>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</si>
  <si>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</si>
  <si>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</si>
  <si>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</si>
  <si>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</si>
  <si>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</si>
  <si>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</si>
  <si>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</si>
  <si>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</si>
  <si>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</si>
  <si>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</si>
  <si>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</si>
  <si>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</si>
  <si>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</si>
  <si>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</si>
  <si>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</si>
  <si>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</si>
  <si>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</si>
  <si>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</si>
  <si>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</si>
  <si>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</si>
  <si>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</si>
  <si>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</si>
  <si>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</si>
  <si>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</si>
  <si>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</si>
  <si>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</si>
  <si>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</si>
  <si>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</si>
  <si>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</si>
  <si>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</si>
  <si>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</si>
  <si>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</si>
  <si>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</si>
  <si>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</si>
  <si>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</si>
  <si>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</si>
  <si>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</si>
  <si>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</si>
  <si>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</si>
  <si>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</si>
  <si>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</si>
  <si>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</si>
  <si>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</si>
  <si>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</si>
  <si>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</si>
  <si>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</si>
  <si>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</si>
  <si>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</si>
  <si>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</si>
  <si>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</si>
  <si>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</si>
  <si>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</si>
  <si>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</si>
  <si>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</si>
  <si>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</si>
  <si>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</si>
  <si>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</si>
  <si>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</si>
  <si>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</si>
  <si>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</si>
  <si>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</si>
  <si>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</si>
  <si>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</si>
  <si>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</si>
  <si>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</si>
  <si>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</si>
  <si>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</si>
  <si>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</si>
  <si>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</si>
  <si>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</si>
  <si>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</si>
  <si>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</si>
  <si>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</si>
  <si>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</si>
  <si>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</si>
  <si>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</si>
  <si>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</si>
  <si>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</si>
  <si>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</si>
  <si>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</si>
  <si>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</si>
  <si>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</si>
  <si>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</si>
  <si>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</si>
  <si>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</si>
  <si>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</si>
  <si>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</si>
  <si>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</si>
  <si>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</si>
  <si>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</si>
  <si>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</si>
  <si>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</si>
  <si>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</si>
  <si>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</si>
  <si>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</si>
  <si>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</si>
  <si>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</si>
  <si>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</si>
  <si>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</si>
  <si>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</si>
  <si>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</si>
  <si>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</si>
  <si>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</si>
  <si>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</si>
  <si>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</si>
  <si>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</si>
  <si>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</si>
  <si>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</si>
  <si>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</si>
  <si>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</si>
  <si>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</si>
  <si>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</si>
  <si>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</si>
  <si>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</si>
  <si>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</si>
  <si>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</si>
  <si>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</si>
  <si>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</si>
  <si>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</si>
  <si>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</si>
  <si>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</si>
  <si>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</si>
  <si>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</si>
  <si>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</si>
  <si>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</si>
  <si>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</si>
  <si>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</si>
  <si>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</si>
  <si>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</si>
  <si>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</si>
  <si>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</si>
  <si>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</si>
  <si>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</si>
  <si>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</si>
  <si>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</si>
  <si>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</si>
  <si>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</si>
  <si>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</si>
  <si>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</si>
  <si>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</si>
  <si>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</si>
  <si>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</si>
  <si>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</si>
  <si>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</si>
  <si>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</si>
  <si>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</si>
  <si>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</si>
  <si>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</si>
  <si>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</si>
  <si>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</si>
  <si>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</si>
  <si>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</si>
  <si>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</si>
  <si>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</si>
  <si>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</si>
  <si>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</si>
  <si>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</si>
  <si>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</si>
  <si>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</si>
  <si>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</si>
  <si>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</si>
  <si>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</si>
  <si>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</si>
  <si>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</si>
  <si>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</si>
  <si>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</si>
  <si>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</si>
  <si>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</si>
  <si>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</si>
  <si>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</si>
  <si>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</si>
  <si>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</si>
  <si>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</si>
  <si>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</si>
  <si>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</si>
  <si>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</si>
  <si>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</si>
  <si>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</si>
  <si>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</si>
  <si>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</si>
  <si>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</si>
  <si>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</si>
  <si>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</si>
  <si>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</si>
  <si>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</si>
  <si>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</si>
  <si>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</si>
  <si>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</si>
  <si>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</si>
  <si>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</si>
  <si>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</si>
  <si>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</si>
  <si>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</si>
  <si>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</si>
  <si>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</si>
  <si>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</si>
  <si>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</si>
  <si>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</si>
  <si>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</si>
  <si>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</si>
  <si>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</si>
  <si>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</si>
  <si>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</si>
  <si>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</si>
  <si>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</si>
  <si>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</si>
  <si>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</si>
  <si>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</si>
  <si>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</si>
  <si>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</si>
  <si>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</si>
  <si>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</si>
  <si>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</si>
  <si>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</si>
  <si>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</si>
  <si>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</si>
  <si>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</si>
  <si>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</si>
  <si>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</si>
  <si>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</si>
  <si>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</si>
  <si>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</si>
  <si>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</si>
  <si>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</si>
  <si>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</si>
  <si>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</si>
  <si>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</si>
  <si>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</si>
  <si>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</si>
  <si>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</si>
  <si>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</si>
  <si>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</si>
  <si>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</si>
  <si>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</si>
  <si>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</si>
  <si>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</si>
  <si>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</si>
  <si>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</si>
  <si>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</si>
  <si>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</si>
  <si>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</si>
  <si>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</si>
  <si>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</si>
  <si>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</si>
  <si>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</si>
  <si>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</si>
  <si>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</si>
  <si>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</si>
  <si>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</si>
  <si>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</si>
  <si>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</si>
  <si>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</si>
  <si>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</si>
  <si>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</si>
  <si>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</si>
  <si>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</si>
  <si>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</si>
  <si>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</si>
  <si>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</si>
  <si>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</si>
  <si>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</si>
  <si>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</si>
  <si>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</si>
  <si>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</si>
  <si>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</si>
  <si>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</si>
  <si>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</si>
  <si>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</si>
  <si>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</si>
  <si>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</si>
  <si>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</si>
  <si>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</si>
  <si>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</si>
  <si>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</si>
  <si>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</si>
  <si>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</si>
  <si>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</si>
  <si>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</si>
  <si>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</si>
  <si>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</si>
  <si>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</si>
  <si>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</si>
  <si>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</si>
  <si>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</si>
  <si>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</si>
  <si>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</si>
  <si>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</si>
  <si>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</si>
  <si>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</si>
  <si>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</si>
  <si>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</si>
  <si>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</si>
  <si>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</si>
  <si>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</si>
  <si>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</si>
  <si>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</si>
  <si>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</si>
  <si>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</si>
  <si>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</si>
  <si>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</si>
  <si>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</si>
  <si>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</si>
  <si>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</si>
  <si>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</si>
  <si>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</si>
  <si>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</si>
  <si>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</si>
  <si>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</si>
  <si>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</si>
  <si>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</si>
  <si>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</si>
  <si>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</si>
  <si>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</si>
  <si>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</si>
  <si>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</si>
  <si>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</si>
  <si>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</si>
  <si>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</si>
  <si>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</si>
  <si>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</si>
  <si>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</si>
  <si>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</si>
  <si>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</si>
  <si>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</si>
  <si>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</si>
  <si>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</si>
  <si>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</si>
  <si>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</si>
  <si>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</si>
  <si>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</si>
  <si>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</si>
  <si>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</si>
  <si>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</si>
  <si>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</si>
  <si>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</si>
  <si>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</si>
  <si>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</si>
  <si>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</si>
  <si>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</si>
  <si>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</si>
  <si>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</si>
  <si>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</si>
  <si>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</si>
  <si>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</si>
  <si>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</si>
  <si>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</si>
  <si>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</si>
  <si>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</si>
  <si>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</si>
  <si>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</si>
  <si>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</si>
  <si>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</si>
  <si>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</si>
  <si>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</si>
  <si>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</si>
  <si>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</si>
  <si>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</si>
  <si>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</si>
  <si>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</si>
  <si>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</si>
  <si>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</si>
  <si>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</si>
  <si>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</si>
  <si>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</si>
  <si>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</si>
  <si>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</si>
  <si>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</si>
  <si>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</si>
  <si>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</si>
  <si>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</si>
  <si>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</si>
  <si>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</si>
  <si>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</si>
  <si>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</si>
  <si>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</si>
  <si>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</si>
  <si>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</si>
  <si>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</si>
  <si>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</si>
  <si>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</si>
  <si>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</si>
  <si>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</si>
  <si>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</si>
  <si>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</si>
  <si>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</si>
  <si>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</si>
  <si>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</si>
  <si>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</si>
  <si>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</si>
  <si>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</si>
  <si>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</si>
  <si>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</si>
  <si>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</si>
  <si>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</si>
  <si>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</si>
  <si>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</si>
  <si>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</si>
  <si>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</si>
  <si>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</si>
  <si>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</si>
  <si>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</si>
  <si>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</si>
  <si>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</si>
  <si>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</si>
  <si>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</si>
  <si>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</si>
  <si>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</si>
  <si>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</si>
  <si>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</si>
  <si>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</si>
  <si>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</si>
  <si>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</si>
  <si>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</si>
  <si>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</si>
  <si>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</si>
  <si>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</si>
  <si>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</si>
  <si>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</si>
  <si>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</si>
  <si>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</si>
  <si>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</si>
  <si>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</si>
  <si>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</si>
  <si>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</si>
  <si>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</si>
  <si>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</si>
  <si>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</si>
  <si>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</si>
  <si>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</si>
  <si>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</si>
  <si>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</si>
  <si>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</si>
  <si>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</si>
  <si>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</si>
  <si>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</si>
  <si>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</si>
  <si>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</si>
  <si>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</si>
  <si>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</si>
  <si>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</si>
  <si>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</si>
  <si>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</si>
  <si>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</si>
  <si>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</si>
  <si>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</si>
  <si>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</si>
  <si>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</si>
  <si>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</si>
  <si>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</si>
  <si>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</si>
  <si>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</si>
  <si>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</si>
  <si>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</si>
  <si>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</si>
  <si>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</si>
  <si>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</si>
  <si>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</si>
  <si>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</si>
  <si>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</si>
  <si>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</si>
  <si>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</si>
  <si>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</si>
  <si>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</si>
  <si>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</si>
  <si>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</si>
  <si>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</si>
  <si>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</si>
  <si>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</si>
  <si>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</si>
  <si>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</si>
  <si>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</si>
  <si>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</si>
  <si>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</si>
  <si>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</si>
  <si>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</si>
  <si>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</si>
  <si>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</si>
  <si>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</si>
  <si>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</si>
  <si>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</si>
  <si>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</si>
  <si>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</si>
  <si>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</si>
  <si>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</si>
  <si>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</si>
  <si>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</si>
  <si>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</si>
  <si>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</si>
  <si>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</si>
  <si>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</si>
  <si>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</si>
  <si>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</si>
  <si>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</si>
  <si>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</si>
  <si>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</si>
  <si>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</si>
  <si>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</si>
  <si>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</si>
  <si>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</si>
  <si>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</si>
  <si>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</si>
  <si>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</si>
  <si>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</si>
  <si>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</si>
  <si>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</si>
  <si>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</si>
  <si>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</si>
  <si>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</si>
  <si>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</si>
  <si>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</si>
  <si>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</si>
  <si>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</si>
  <si>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</si>
  <si>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</si>
  <si>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</si>
  <si>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</si>
  <si>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</si>
  <si>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</si>
  <si>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</si>
  <si>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</si>
  <si>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</si>
  <si>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</si>
  <si>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</si>
  <si>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</si>
  <si>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</si>
  <si>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</si>
  <si>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</si>
  <si>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</si>
  <si>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</si>
  <si>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</si>
  <si>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</si>
  <si>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</si>
  <si>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</si>
  <si>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</si>
  <si>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</si>
  <si>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</si>
  <si>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</si>
  <si>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</si>
  <si>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</si>
  <si>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</si>
  <si>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</si>
  <si>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</si>
  <si>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</si>
  <si>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</si>
  <si>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</si>
  <si>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</si>
  <si>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</si>
  <si>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</si>
  <si>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</si>
  <si>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</si>
  <si>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</si>
  <si>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</si>
  <si>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</si>
  <si>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</si>
  <si>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</si>
  <si>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</si>
  <si>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</si>
  <si>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</si>
  <si>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</si>
  <si>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</si>
  <si>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</si>
  <si>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</si>
  <si>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</si>
  <si>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</si>
  <si>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</si>
  <si>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</si>
  <si>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</si>
  <si>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</si>
  <si>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</si>
  <si>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</si>
  <si>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</si>
  <si>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</si>
  <si>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</si>
  <si>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</si>
  <si>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</si>
  <si>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</si>
  <si>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</si>
  <si>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</si>
  <si>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</si>
  <si>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</si>
  <si>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</si>
  <si>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</si>
  <si>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</si>
  <si>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</si>
  <si>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</si>
  <si>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</si>
  <si>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</si>
  <si>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</si>
  <si>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</si>
  <si>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</si>
  <si>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</si>
  <si>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</si>
  <si>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</si>
  <si>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</si>
  <si>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</si>
  <si>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</si>
  <si>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</si>
  <si>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</si>
  <si>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</si>
  <si>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</si>
  <si>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</si>
  <si>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</si>
  <si>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</si>
  <si>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</si>
  <si>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</si>
  <si>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</si>
  <si>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</si>
  <si>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</si>
  <si>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</si>
  <si>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</si>
  <si>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</si>
  <si>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</si>
  <si>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</si>
  <si>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</si>
  <si>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</si>
  <si>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</si>
  <si>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</si>
  <si>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</si>
  <si>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</si>
  <si>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</si>
  <si>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</si>
  <si>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</si>
  <si>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</si>
  <si>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</si>
  <si>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</si>
  <si>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</si>
  <si>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</si>
  <si>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</si>
  <si>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</si>
  <si>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</si>
  <si>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</si>
  <si>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</si>
  <si>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</si>
  <si>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</si>
  <si>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</si>
  <si>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</si>
  <si>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</si>
  <si>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</si>
  <si>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</si>
  <si>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</si>
  <si>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</si>
  <si>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</si>
  <si>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</si>
  <si>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</si>
  <si>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</si>
  <si>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</si>
  <si>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</si>
  <si>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</si>
  <si>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</si>
  <si>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</si>
  <si>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</si>
  <si>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</si>
  <si>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</si>
  <si>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</si>
  <si>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</si>
  <si>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</si>
  <si>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</si>
  <si>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</si>
  <si>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</si>
  <si>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</si>
  <si>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</si>
  <si>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</si>
  <si>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</si>
  <si>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</si>
  <si>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</si>
  <si>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</si>
  <si>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</si>
  <si>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</si>
  <si>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</si>
  <si>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</si>
  <si>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</si>
  <si>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</si>
  <si>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</si>
  <si>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</si>
  <si>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</si>
  <si>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</si>
  <si>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</si>
  <si>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</si>
  <si>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</si>
  <si>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</si>
  <si>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</si>
  <si>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</si>
  <si>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</si>
  <si>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</si>
  <si>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</si>
  <si>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</si>
  <si>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</si>
  <si>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</si>
  <si>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</si>
  <si>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</si>
  <si>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</si>
  <si>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</si>
  <si>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</si>
  <si>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</si>
  <si>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</si>
  <si>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</si>
  <si>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</si>
  <si>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</si>
  <si>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</si>
  <si>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</si>
  <si>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</si>
  <si>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</si>
  <si>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</si>
  <si>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</si>
  <si>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</si>
  <si>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</si>
  <si>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</si>
  <si>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</si>
  <si>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</si>
  <si>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</si>
  <si>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</si>
  <si>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</si>
  <si>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</si>
  <si>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</si>
  <si>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</si>
  <si>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</si>
  <si>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</si>
  <si>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</si>
  <si>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</si>
  <si>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</si>
  <si>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</si>
  <si>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</si>
  <si>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</si>
  <si>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</si>
  <si>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</si>
  <si>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</si>
  <si>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</si>
  <si>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</si>
  <si>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</si>
  <si>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</si>
  <si>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</si>
  <si>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</si>
  <si>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</si>
  <si>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</si>
  <si>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</si>
  <si>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</si>
  <si>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</si>
  <si>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</si>
  <si>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</si>
  <si>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</si>
  <si>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</si>
  <si>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</si>
  <si>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</si>
  <si>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</si>
  <si>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</si>
  <si>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</si>
  <si>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</si>
  <si>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</si>
  <si>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</si>
  <si>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</si>
  <si>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</si>
  <si>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</si>
  <si>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</si>
  <si>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</si>
  <si>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</si>
  <si>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</si>
  <si>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</si>
  <si>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</si>
  <si>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</si>
  <si>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</si>
  <si>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</si>
  <si>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</si>
  <si>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</si>
  <si>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</si>
  <si>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</si>
  <si>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</si>
  <si>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</si>
  <si>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</si>
  <si>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</si>
  <si>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</si>
  <si>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</si>
  <si>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</si>
  <si>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</si>
  <si>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</si>
  <si>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</si>
  <si>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</si>
  <si>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</si>
  <si>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</si>
  <si>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</si>
  <si>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</si>
  <si>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</si>
  <si>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</si>
  <si>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</si>
  <si>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</si>
  <si>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</si>
  <si>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</si>
  <si>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</si>
  <si>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</si>
  <si>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</si>
  <si>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</si>
  <si>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</si>
  <si>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</si>
  <si>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</si>
  <si>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</si>
  <si>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</si>
  <si>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</si>
  <si>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</si>
  <si>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</si>
  <si>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</si>
  <si>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</si>
  <si>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</si>
  <si>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</si>
  <si>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</si>
  <si>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</si>
  <si>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</si>
  <si>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</si>
  <si>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</si>
  <si>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</si>
  <si>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</si>
  <si>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</si>
  <si>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</si>
  <si>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</si>
  <si>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</si>
  <si>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</si>
  <si>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</si>
  <si>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</si>
  <si>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</si>
  <si>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</si>
  <si>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</si>
  <si>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</si>
  <si>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</si>
  <si>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</si>
  <si>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</si>
  <si>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</si>
  <si>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</si>
  <si>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</si>
  <si>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</si>
  <si>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</si>
  <si>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</si>
  <si>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</si>
  <si>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</si>
  <si>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</si>
  <si>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</si>
  <si>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</si>
  <si>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</si>
  <si>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</si>
  <si>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</si>
  <si>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</si>
  <si>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</si>
  <si>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</si>
  <si>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</si>
  <si>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</si>
  <si>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</si>
  <si>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</si>
  <si>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</si>
  <si>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</si>
  <si>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</si>
  <si>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</si>
  <si>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</si>
  <si>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</si>
  <si>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</si>
  <si>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</si>
  <si>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</si>
  <si>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</si>
  <si>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</si>
  <si>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</si>
  <si>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</si>
  <si>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</si>
  <si>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</si>
  <si>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</si>
  <si>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</si>
  <si>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</si>
  <si>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</si>
  <si>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</si>
  <si>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</si>
  <si>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</si>
  <si>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</si>
  <si>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</si>
  <si>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</si>
  <si>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</si>
  <si>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</si>
  <si>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</si>
  <si>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</si>
  <si>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</si>
  <si>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</si>
  <si>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</si>
  <si>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</si>
  <si>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</si>
  <si>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</si>
  <si>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</si>
  <si>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</si>
  <si>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</si>
  <si>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</si>
  <si>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</si>
  <si>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</si>
  <si>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</si>
  <si>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</si>
  <si>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</si>
  <si>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</si>
  <si>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</si>
  <si>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</si>
  <si>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</si>
  <si>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</si>
  <si>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</si>
  <si>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</si>
  <si>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</si>
  <si>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</si>
  <si>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</si>
  <si>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</si>
  <si>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</si>
  <si>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</si>
  <si>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</si>
  <si>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</si>
  <si>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</si>
  <si>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</si>
  <si>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</si>
  <si>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</si>
  <si>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</si>
  <si>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</si>
  <si>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</si>
  <si>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</si>
  <si>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</si>
  <si>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</si>
  <si>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</si>
  <si>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</si>
  <si>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</si>
  <si>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</si>
  <si>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</si>
  <si>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</si>
  <si>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</si>
  <si>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</si>
  <si>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</si>
  <si>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</si>
  <si>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</si>
  <si>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</si>
  <si>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</si>
  <si>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</si>
  <si>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</si>
  <si>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</si>
  <si>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</si>
  <si>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</si>
  <si>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</si>
  <si>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</si>
  <si>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</si>
  <si>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</si>
  <si>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</si>
  <si>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</si>
  <si>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</si>
  <si>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</si>
  <si>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</si>
  <si>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</si>
  <si>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</si>
  <si>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</si>
  <si>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</si>
  <si>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Кам баҳоли ва тез эскирувчи буюмларни харид қилиш учун</t>
  </si>
  <si>
    <t>Ягона етказиб берувчи</t>
  </si>
  <si>
    <t>дона</t>
  </si>
  <si>
    <t> Электрон каталог</t>
  </si>
  <si>
    <t xml:space="preserve">Бюджетдан 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</si>
  <si>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</si>
  <si>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</si>
  <si>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</si>
  <si>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 xml:space="preserve">          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</si>
  <si>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</si>
  <si>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</si>
  <si>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</si>
  <si>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</si>
  <si>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</si>
  <si>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</si>
  <si>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</si>
  <si>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</si>
  <si>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</si>
  <si>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</si>
  <si>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</si>
  <si>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</si>
  <si>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</si>
  <si>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</si>
  <si>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</si>
  <si>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</si>
  <si>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</si>
  <si>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</si>
  <si>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</si>
  <si>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</si>
  <si>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</si>
  <si>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</si>
  <si>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</si>
  <si>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</si>
  <si>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</si>
  <si>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</si>
  <si>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</si>
  <si>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</si>
  <si>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</si>
  <si>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</si>
  <si>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</si>
  <si>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</si>
  <si>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</si>
  <si>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</si>
  <si>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</si>
  <si>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</si>
  <si>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</si>
  <si>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</si>
  <si>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</si>
  <si>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</si>
  <si>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</si>
  <si>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</si>
  <si>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</si>
  <si>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</si>
  <si>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</si>
  <si>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</si>
  <si>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</si>
  <si>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</si>
  <si>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</si>
  <si>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</si>
  <si>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</si>
  <si>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</si>
  <si>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40</t>
  </si>
  <si>
    <t>Расходы по аренде</t>
  </si>
  <si>
    <t>14</t>
  </si>
  <si>
    <t>15</t>
  </si>
  <si>
    <t>200</t>
  </si>
  <si>
    <t>16</t>
  </si>
  <si>
    <t>50</t>
  </si>
  <si>
    <t>Расходы запасов материальных оборотных средств</t>
  </si>
  <si>
    <t>17</t>
  </si>
  <si>
    <t>52</t>
  </si>
  <si>
    <t>Прочие материальные оборотные средства</t>
  </si>
  <si>
    <t>18</t>
  </si>
  <si>
    <t>Товарно-материальных запасов</t>
  </si>
  <si>
    <t>19</t>
  </si>
  <si>
    <t>110</t>
  </si>
  <si>
    <t>Товарно-материальных запасов (кроме бумаги)</t>
  </si>
  <si>
    <t>Расходы на приобретение бумаги</t>
  </si>
  <si>
    <t>500</t>
  </si>
  <si>
    <t>Топливо и ГСМ</t>
  </si>
  <si>
    <t>22</t>
  </si>
  <si>
    <t>90</t>
  </si>
  <si>
    <t>Другие расходы на приобретение товаров и услуг</t>
  </si>
  <si>
    <t>23</t>
  </si>
  <si>
    <t>92</t>
  </si>
  <si>
    <t>Телефонные, телекоммуникационные и информационные услуги</t>
  </si>
  <si>
    <t>24</t>
  </si>
  <si>
    <t>Телефонные, телеграфные и почтовые услуги</t>
  </si>
  <si>
    <t>25</t>
  </si>
  <si>
    <t>Информационные и коммуникационные услуги</t>
  </si>
  <si>
    <t>26</t>
  </si>
  <si>
    <t>99</t>
  </si>
  <si>
    <t>Прочие расходы на приобретение товаров и услуг</t>
  </si>
  <si>
    <t>27</t>
  </si>
  <si>
    <t>990</t>
  </si>
  <si>
    <t>28</t>
  </si>
  <si>
    <t>43</t>
  </si>
  <si>
    <t>РАСХОДЫ ПО ОСНОВНЫМ СРЕДСТВАМ</t>
  </si>
  <si>
    <t>29</t>
  </si>
  <si>
    <t>Приобретение основных средств</t>
  </si>
  <si>
    <t>30</t>
  </si>
  <si>
    <t>54</t>
  </si>
  <si>
    <t>Машины, оборудования и техника</t>
  </si>
  <si>
    <t>31</t>
  </si>
  <si>
    <t>Транспортные средства</t>
  </si>
  <si>
    <t>32</t>
  </si>
  <si>
    <t>900</t>
  </si>
  <si>
    <t>Прочие машины и оборудование</t>
  </si>
  <si>
    <t>33</t>
  </si>
  <si>
    <t>910</t>
  </si>
  <si>
    <t>Мебель и офисное оборудование</t>
  </si>
  <si>
    <t>34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</si>
  <si>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</si>
  <si>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</si>
  <si>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35</t>
  </si>
  <si>
    <t>Прочая техника</t>
  </si>
  <si>
    <t>36</t>
  </si>
  <si>
    <t>IV-группа "Другие расходы"</t>
  </si>
  <si>
    <t>37</t>
  </si>
  <si>
    <t>ВСЕГО</t>
  </si>
  <si>
    <t>38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</si>
  <si>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</si>
  <si>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</si>
  <si>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</si>
  <si>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</si>
  <si>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</si>
  <si>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</si>
  <si>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</si>
  <si>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Периодичность: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</si>
  <si>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</si>
  <si>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</si>
  <si>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</si>
  <si>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</si>
  <si>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</si>
  <si>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</si>
  <si>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</si>
  <si>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</si>
  <si>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</si>
  <si>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</si>
  <si>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</si>
  <si>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</si>
  <si>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</si>
  <si>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</si>
  <si>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4004-10</t>
  </si>
  <si>
    <t>4002-10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</si>
  <si>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</si>
  <si>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</si>
  <si>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</si>
  <si>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</si>
  <si>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</si>
  <si>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</si>
  <si>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</si>
  <si>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</si>
  <si>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</si>
  <si>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</si>
  <si>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</si>
  <si>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</si>
  <si>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</si>
  <si>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</si>
  <si>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</si>
  <si>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</si>
  <si>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Форма № 1</t>
  </si>
  <si>
    <t>Б А Л А Н С</t>
  </si>
  <si>
    <t>Организация: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</si>
  <si>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</si>
  <si>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</si>
  <si>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</si>
  <si>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</si>
  <si>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</si>
  <si>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</si>
  <si>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</si>
  <si>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</si>
  <si>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</si>
  <si>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</si>
  <si>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</si>
  <si>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</si>
  <si>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</si>
  <si>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</si>
  <si>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</si>
  <si>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</si>
  <si>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</si>
  <si>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</si>
  <si>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</si>
  <si>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</si>
  <si>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</si>
  <si>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</si>
  <si>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</si>
  <si>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</si>
  <si>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</si>
  <si>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</si>
  <si>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</si>
  <si>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</si>
  <si>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</si>
  <si>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</si>
  <si>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</si>
  <si>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</si>
  <si>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</si>
  <si>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</si>
  <si>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</si>
  <si>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</si>
  <si>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</si>
  <si>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</si>
  <si>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</si>
  <si>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</si>
  <si>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</si>
  <si>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</si>
  <si>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</si>
  <si>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</si>
  <si>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</si>
  <si>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</si>
  <si>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</si>
  <si>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</si>
  <si>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</si>
  <si>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</si>
  <si>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</si>
  <si>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</si>
  <si>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</si>
  <si>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</si>
  <si>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</si>
  <si>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</si>
  <si>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</si>
  <si>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</si>
  <si>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</si>
  <si>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</si>
  <si>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</si>
  <si>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</si>
  <si>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</si>
  <si>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</si>
  <si>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</si>
  <si>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</si>
  <si>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</si>
  <si>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</si>
  <si>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</si>
  <si>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</si>
  <si>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</si>
  <si>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</si>
  <si>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</si>
  <si>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</si>
  <si>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</si>
  <si>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</si>
  <si>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</si>
  <si>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</si>
  <si>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</si>
  <si>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</si>
  <si>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</si>
  <si>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</si>
  <si>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</si>
  <si>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</si>
  <si>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</si>
  <si>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</si>
  <si>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</si>
  <si>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</si>
  <si>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</si>
  <si>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</si>
  <si>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</si>
  <si>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</si>
  <si>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</si>
  <si>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</si>
  <si>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</si>
  <si>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</si>
  <si>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</si>
  <si>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</si>
  <si>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</si>
  <si>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</si>
  <si>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</si>
  <si>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</si>
  <si>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</si>
  <si>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</si>
  <si>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</si>
  <si>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</si>
  <si>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</si>
  <si>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</si>
  <si>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</si>
  <si>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</si>
  <si>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</si>
  <si>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</si>
  <si>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</si>
  <si>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</si>
  <si>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</si>
  <si>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</si>
  <si>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</si>
  <si>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</si>
  <si>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</si>
  <si>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</si>
  <si>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</si>
  <si>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</si>
  <si>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</si>
  <si>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</si>
  <si>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</si>
  <si>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</si>
  <si>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</si>
  <si>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</si>
  <si>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</si>
  <si>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</si>
  <si>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</si>
  <si>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</si>
  <si>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</si>
  <si>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</si>
  <si>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</si>
  <si>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</si>
  <si>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</si>
  <si>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</si>
  <si>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</si>
  <si>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</si>
  <si>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</si>
  <si>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</si>
  <si>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</si>
  <si>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</si>
  <si>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</si>
  <si>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</si>
  <si>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</si>
  <si>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</si>
  <si>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</si>
  <si>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</si>
  <si>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</si>
  <si>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ЧП "Атабаев Гайрат Набижонович"</t>
  </si>
  <si>
    <t>COMFORT COMMERCE</t>
  </si>
  <si>
    <t xml:space="preserve">OZBEKISTON NASHRIYOT-MATBAA IJODIY UYI </t>
  </si>
  <si>
    <t>ЧП AZIMUT BUSINESS KAPITAL</t>
  </si>
  <si>
    <t>Бюджетдан</t>
  </si>
  <si>
    <t>Узбекистон Республикаси Марказий сайлов комиссияси</t>
  </si>
  <si>
    <t>100010860262947016105016001</t>
  </si>
  <si>
    <t>Содержание и текущий ремонт</t>
  </si>
  <si>
    <t>Прочие машины, оборудования, техника и передаточные устройства</t>
  </si>
  <si>
    <t>Компьютерное оборудование, вычислительная и аудио-видео техника</t>
  </si>
  <si>
    <t>44</t>
  </si>
  <si>
    <t>39</t>
  </si>
  <si>
    <t>45</t>
  </si>
  <si>
    <t>46</t>
  </si>
  <si>
    <t>2-Чорак</t>
  </si>
  <si>
    <t>ООО FORWARD TECHNOLOGY SOLUTION</t>
  </si>
  <si>
    <t>ЯТТ "Умаров.Б.Б"</t>
  </si>
  <si>
    <t>"ASIA PHARM LYUKS" МЧЖ</t>
  </si>
  <si>
    <t>OZBEKISTON NASHRIYOT-MATBAA IJODIY UYI</t>
  </si>
  <si>
    <t>Тўғридан тўғри (ЗРУ-472, 44 - статья)</t>
  </si>
  <si>
    <t>СП ООО Fruit Juice</t>
  </si>
  <si>
    <t xml:space="preserve">ЧП G`ULOM BOBO UMIROV </t>
  </si>
  <si>
    <t>"O'zRes VM AXFBB" DUK</t>
  </si>
  <si>
    <t>ООО  "ALIYA - NUR"</t>
  </si>
  <si>
    <t>Мухаммад Усмон Мега строй монтаж МЧЖ</t>
  </si>
  <si>
    <t>YATT XUSANOV DONIYOR ABDURAXMANOVICH</t>
  </si>
  <si>
    <t xml:space="preserve">Фирма Звук </t>
  </si>
  <si>
    <t>1-Чорак</t>
  </si>
  <si>
    <t>Коммунальные услуги</t>
  </si>
  <si>
    <t>Электроэнергия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</si>
  <si>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</si>
  <si>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</si>
  <si>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</si>
  <si>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130</t>
  </si>
  <si>
    <t>Приобретение прочей полиграфической</t>
  </si>
  <si>
    <t>Одежды, обуви и постельных принадлежностей</t>
  </si>
  <si>
    <t>91</t>
  </si>
  <si>
    <t>Расходы на обучение</t>
  </si>
  <si>
    <t>93</t>
  </si>
  <si>
    <t xml:space="preserve">Услуги по охране объектов </t>
  </si>
  <si>
    <t>49</t>
  </si>
  <si>
    <t>51</t>
  </si>
  <si>
    <t>53</t>
  </si>
  <si>
    <t>55</t>
  </si>
  <si>
    <t>56</t>
  </si>
  <si>
    <t>4252110</t>
  </si>
  <si>
    <t>4292100</t>
  </si>
  <si>
    <t>4299990</t>
  </si>
  <si>
    <t>4252200</t>
  </si>
  <si>
    <t>"MUZAFFAAR-ANVAR BIZNES" МЧЖ</t>
  </si>
  <si>
    <t>"PISKENT NE`MATLARI" f/x</t>
  </si>
  <si>
    <t>"Ўзбекистон почтаси" АЖ</t>
  </si>
  <si>
    <t>OOO "UMAKANSUL BUSINESS"</t>
  </si>
  <si>
    <t>OOO APTECHKA MED</t>
  </si>
  <si>
    <t>OOO TECHNO-TASHKENT</t>
  </si>
  <si>
    <t>UP SAR MCHJ</t>
  </si>
  <si>
    <t xml:space="preserve">ГУП ЦЕНТР ПО ОРГАНИЗАЦИИ ЭЛЕКТРОННЫХ ОНЛАЙН АУКЦИОНОВ БПИ ПРИ ГП РУЗ </t>
  </si>
  <si>
    <t>ООО "ALPHAZET TECHNOLOGIES"</t>
  </si>
  <si>
    <t>ООО "UNICON-SOFT"</t>
  </si>
  <si>
    <t>ООО DAVR BOBUR NUR</t>
  </si>
  <si>
    <t>ООО SYRDARYA GOLDEN GROUP</t>
  </si>
  <si>
    <t>СП "HUMSAR"</t>
  </si>
  <si>
    <t>ЧП"KANS SHOP"</t>
  </si>
  <si>
    <t xml:space="preserve"> 9108166</t>
  </si>
  <si>
    <t>2291677</t>
  </si>
  <si>
    <t xml:space="preserve"> 9115987</t>
  </si>
  <si>
    <t>2343421</t>
  </si>
  <si>
    <t>9108158</t>
  </si>
  <si>
    <t>9117248</t>
  </si>
  <si>
    <t xml:space="preserve"> 9117414</t>
  </si>
  <si>
    <t>9105972</t>
  </si>
  <si>
    <t>9108140</t>
  </si>
  <si>
    <t>9109296</t>
  </si>
  <si>
    <t>9109199</t>
  </si>
  <si>
    <t>9109180</t>
  </si>
  <si>
    <t>9109192</t>
  </si>
  <si>
    <t>9128309</t>
  </si>
  <si>
    <t>9128305</t>
  </si>
  <si>
    <t>2419971</t>
  </si>
  <si>
    <t>2417943</t>
  </si>
  <si>
    <t xml:space="preserve"> 9109149</t>
  </si>
  <si>
    <t>9202035</t>
  </si>
  <si>
    <t>9109174</t>
  </si>
  <si>
    <t>9115942</t>
  </si>
  <si>
    <t>9116291</t>
  </si>
  <si>
    <t>9116314</t>
  </si>
  <si>
    <t>9116177</t>
  </si>
  <si>
    <t>9120847</t>
  </si>
  <si>
    <t>хизмат кўрсатиш</t>
  </si>
  <si>
    <t>комплект</t>
  </si>
  <si>
    <t>"E'ZOZ-AMIN" Oilaviy korxona</t>
  </si>
  <si>
    <t>Инсон ҳуқуқлари бўйича Ўзбекистон Республикаси Миллий маркази</t>
  </si>
  <si>
    <t>Ташки ишлар вазирлиги хузуридаги Таржимонлар бюроси</t>
  </si>
  <si>
    <t>Телерадиокомпания "ORIAT"</t>
  </si>
  <si>
    <t>ООО АЛО ОМАД РИВОЖ</t>
  </si>
  <si>
    <t>ЧП DEKOS GROUP</t>
  </si>
  <si>
    <t>"MARJONA OMAD TRADE" МЧЖ</t>
  </si>
  <si>
    <t>Частное предприятие PRO LINGUA</t>
  </si>
  <si>
    <t>ГУ Центр обеспечения информационной безопасности</t>
  </si>
  <si>
    <t>ООО FAVOURITE-TRADE</t>
  </si>
  <si>
    <t>OOO "TOSHKENT GULLARI GROUP"</t>
  </si>
  <si>
    <t>ООО"LION STAMP"</t>
  </si>
  <si>
    <t>IBROXIM BEZNESMEN MCHJ</t>
  </si>
  <si>
    <t>ЧП "BEXRUZ-MARKET"</t>
  </si>
  <si>
    <t>Тадбиркорлар ва ишбилармонлар ҳаракати – Ўзбекистон Либерал-демократик партияси</t>
  </si>
  <si>
    <t>Ўзбекистон “Адолат” социал-демократик партияси</t>
  </si>
  <si>
    <t>Ўзбекистон Халқ демократик партияси</t>
  </si>
  <si>
    <t>Ўзбекистон Экологик партияси</t>
  </si>
  <si>
    <t>Ўзбекистон "Миллий тикланиш" демократик партияси</t>
  </si>
  <si>
    <t>ANVAR BIZNES SERVIS МЧЖ</t>
  </si>
  <si>
    <t>OOO "Termos"</t>
  </si>
  <si>
    <t>OOO "ECO TEXTILE PRODUCT"</t>
  </si>
  <si>
    <t xml:space="preserve"> ИП "Iskandarova Indira Radjabovna "</t>
  </si>
  <si>
    <t>OOO "AQUAMARINE DIMAKS"</t>
  </si>
  <si>
    <t>ГФС ГКСИ и ТТРУз</t>
  </si>
  <si>
    <t>ТГО ТС Тасвирий ойина</t>
  </si>
  <si>
    <t>O`z.R.Adliya vazirligi Adolat huquqiy axborot markazi muassasasi</t>
  </si>
  <si>
    <t>ЧП "XORAZM HOLIDAYS"</t>
  </si>
  <si>
    <t>Зилол Бахт хусусий ишлаб чикариш савдо фирмаси</t>
  </si>
  <si>
    <t>OOO "KOLORPARK"</t>
  </si>
  <si>
    <t>YATT "Mayusupov Otabek Shuxratjon o‘g‘li"</t>
  </si>
  <si>
    <t>ООО"STEMP TRUST"</t>
  </si>
  <si>
    <t>"KANSLER" Masuliyati Cheklangan Jamiyati</t>
  </si>
  <si>
    <t>ХК "Нурон Савдо"</t>
  </si>
  <si>
    <t>O'ZBEKTELEKOM</t>
  </si>
  <si>
    <t>OOO "NUR POLIGRAF"</t>
  </si>
  <si>
    <t>OOO Ideal Water Service</t>
  </si>
  <si>
    <t>OOO "Netla Telekom"</t>
  </si>
  <si>
    <t>ООО "ELDAS"</t>
  </si>
  <si>
    <t>ЧП "Biznes-Bomond"</t>
  </si>
  <si>
    <t>ООО "FAZO LUXE"</t>
  </si>
  <si>
    <t>ООО "Ziynat dizayn"</t>
  </si>
  <si>
    <t>ООО Единый интегратор UZINFOCOM</t>
  </si>
  <si>
    <t>Служба землеустройства и кадастра недвижимости</t>
  </si>
  <si>
    <t>ООО TRADE MUSLIM SYSTEMS</t>
  </si>
  <si>
    <t>ЧП FELIX BUSINESS KAPITAL</t>
  </si>
  <si>
    <t>ГУП "Республиканский узел специальной связи"</t>
  </si>
  <si>
    <t>OOO MEADOW</t>
  </si>
  <si>
    <t>ИП "SON A.R"</t>
  </si>
  <si>
    <t>ЯТТ "BOYMIRZAYEV FARUX RAMISOVICH"</t>
  </si>
  <si>
    <t>ЯТТ "ISMAILOV BOBIRXON TAIROVICH"</t>
  </si>
  <si>
    <t>"Укитувчи" нашриет-матбаа ижодий уйи</t>
  </si>
  <si>
    <t>OOO HAMROH</t>
  </si>
  <si>
    <t>Комплект</t>
  </si>
  <si>
    <t>сўм</t>
  </si>
  <si>
    <t>ой</t>
  </si>
  <si>
    <t>услуга</t>
  </si>
  <si>
    <t>Цикл</t>
  </si>
  <si>
    <t>кун</t>
  </si>
  <si>
    <t>Пачка</t>
  </si>
  <si>
    <t>сум</t>
  </si>
  <si>
    <t>насха</t>
  </si>
  <si>
    <t>Сутка</t>
  </si>
  <si>
    <t>Сум</t>
  </si>
  <si>
    <t>Метр</t>
  </si>
  <si>
    <t>пачка</t>
  </si>
  <si>
    <t>Кв.м</t>
  </si>
  <si>
    <t> 7131941</t>
  </si>
  <si>
    <r>
      <t xml:space="preserve"> 2020 йилда  
Молия вазирлиги томонидан </t>
    </r>
    <r>
      <rPr>
        <b/>
        <u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</rPr>
      <t xml:space="preserve"> ўтказилган                                                                                                                                                                                                                                                                                                                                                                                                                                                                                                                                                                                                                                                                                                                                                                                                                                                             танловлар (тендерлар) ва амалга оширилган давлат харидлари тўғрисидаги
Маълумотлар</t>
    </r>
  </si>
  <si>
    <t>3-Чорак</t>
  </si>
  <si>
    <t>Здания</t>
  </si>
  <si>
    <t>Нежилые здания</t>
  </si>
  <si>
    <t>Сооружения</t>
  </si>
  <si>
    <t>57</t>
  </si>
  <si>
    <t>58</t>
  </si>
  <si>
    <t>59</t>
  </si>
  <si>
    <t>100010860262947016104016001</t>
  </si>
  <si>
    <t>Кадастровые, землеустроительные и топографо-геодезические, картографические работы</t>
  </si>
  <si>
    <t>180</t>
  </si>
  <si>
    <t>Целевые расходы</t>
  </si>
  <si>
    <t>на 01.01.2022</t>
  </si>
  <si>
    <t>Раздел   0161   подраздел   050   глава   160</t>
  </si>
  <si>
    <t>годовая</t>
  </si>
  <si>
    <t>Другие взносы/отчисления на социальные нужды</t>
  </si>
  <si>
    <t>60</t>
  </si>
  <si>
    <t>61</t>
  </si>
  <si>
    <t>62</t>
  </si>
  <si>
    <t>Раздел   0161   подраздел   040   глава   160</t>
  </si>
  <si>
    <t>Связанные с зарубежными поездками</t>
  </si>
  <si>
    <t>Раздел   0115   подраздел   010   глава   160</t>
  </si>
  <si>
    <t>100010860262737011501016001</t>
  </si>
  <si>
    <t>Раздел   0121   подраздел   030   глава   160</t>
  </si>
  <si>
    <t>100010860262947012103016001</t>
  </si>
  <si>
    <t>Членства в международные и межгосударственные организации</t>
  </si>
  <si>
    <t>по состоянию на 01.01.2022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</si>
  <si>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</si>
  <si>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</si>
  <si>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Годовая</t>
  </si>
  <si>
    <t xml:space="preserve">Л/С: </t>
  </si>
  <si>
    <t>400110860262947016105016001</t>
  </si>
  <si>
    <t>Показатели</t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</si>
  <si>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</si>
  <si>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</si>
  <si>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</si>
  <si>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</si>
  <si>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</si>
  <si>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</si>
  <si>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</si>
  <si>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</si>
  <si>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4. Остаток денежных средств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</si>
  <si>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</si>
  <si>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</si>
  <si>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</si>
  <si>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</si>
  <si>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</si>
  <si>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</si>
  <si>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</si>
  <si>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</si>
  <si>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</si>
  <si>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</si>
  <si>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</si>
  <si>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</si>
  <si>
    <t>4-чорак</t>
  </si>
  <si>
    <t>O'zR Milliy gvardiyasi Toshkent shahar qo`riqlash boshqarmasi</t>
  </si>
  <si>
    <t>OOO "BON PROFI MEDIA"</t>
  </si>
  <si>
    <t>ООО "ДИЗАЙН ПРИНТ"</t>
  </si>
  <si>
    <t>ООО Akva</t>
  </si>
  <si>
    <t>"AL-SAFI" МЧЖ</t>
  </si>
  <si>
    <t>OOO "SULTON SAID SAVDO"</t>
  </si>
  <si>
    <t>ООО CARAVAN GROUP DELIVERY</t>
  </si>
  <si>
    <t>Филиал АО "КЭИС "Узбекинвест"</t>
  </si>
  <si>
    <t>PIRINT MAKON</t>
  </si>
  <si>
    <t>OOO"ORIGINAL PAPER GROUP"</t>
  </si>
  <si>
    <t>DENDROBIUM COSMETICS МЧЖ</t>
  </si>
  <si>
    <t>OOO LIGHT WAY</t>
  </si>
  <si>
    <t>СП " TASHKEI INTERNATIONAL "</t>
  </si>
  <si>
    <t>OOO "TOP-IT"</t>
  </si>
  <si>
    <t>OOO "DIAZ PRO"</t>
  </si>
  <si>
    <t>OOO "EFFEKT DEKOR"</t>
  </si>
  <si>
    <t>OOO STAR INSTRUMENT</t>
  </si>
  <si>
    <t>ЧП "MAGNUM FORTIS"</t>
  </si>
  <si>
    <t>"GILAMLAR DUNYOSI SAG" MCHJ</t>
  </si>
  <si>
    <t>ООО "ELEKTRO MEDIA TRADE"</t>
  </si>
  <si>
    <t>ЯТТ Жўрахонов Фарходхон Абдуахатович</t>
  </si>
  <si>
    <t>AZNUR TRAVEL МЧЖ</t>
  </si>
  <si>
    <t>Типография слепых РУз</t>
  </si>
  <si>
    <t>ООО "Tradional and anutigut" Ресторан "Shedevr Garden"</t>
  </si>
  <si>
    <t>Транспорт ва логистика хизмати ДУК</t>
  </si>
  <si>
    <t>ЯТТ "Рахимжонов А,А</t>
  </si>
  <si>
    <t>Центральный госархив РУз</t>
  </si>
  <si>
    <t>ELAN-EKSPRESS OOO</t>
  </si>
  <si>
    <t>"UZBEKISTAN AIRWAYS" AKSIYADORLIK JAMIYATI</t>
  </si>
  <si>
    <t>УП ПО " ТОШИССИККУВВАТИ"</t>
  </si>
  <si>
    <t>АО "Страховая компания Кафолат" Ташкентский гор. фил.</t>
  </si>
  <si>
    <t>"O'zR MARKAZIY BANKINING "DAVLAT BELGISI"" DUK</t>
  </si>
  <si>
    <t>№2454430</t>
  </si>
  <si>
    <t>м2</t>
  </si>
  <si>
    <t>2442223.</t>
  </si>
  <si>
    <t>метр</t>
  </si>
  <si>
    <t>Гкал.</t>
  </si>
  <si>
    <t>4-Чорак</t>
  </si>
  <si>
    <t>Ўзбекистон Республикаси Президенти сайловида сиёсий партиялар томонидан кўрсатилган номзодларга сайловолди ташвиқоти учун давлат бюджетидан ажратилган маблағларнинг сарфланиши юзасидан</t>
  </si>
  <si>
    <t>УМУМЛАШГАН ҲИСОБОТ</t>
  </si>
  <si>
    <t>Харажатлар турлари</t>
  </si>
  <si>
    <t>Аниқланган  смета бўйича ажратилган маблағлар</t>
  </si>
  <si>
    <t>Молиялаш-
тирилган  маблағлар</t>
  </si>
  <si>
    <t>Касса харажати</t>
  </si>
  <si>
    <t>Жами харажатлар</t>
  </si>
  <si>
    <t>I. Сайловолди ташвиқоти учун ажратилган маблағлар</t>
  </si>
  <si>
    <t>II. Сайловолди ташвиқотига сарфланган маблағлар, шу жумладан</t>
  </si>
  <si>
    <t>1. Оммавий ахборот воситалари орқали сайловолди ташвиқоти</t>
  </si>
  <si>
    <t>2. Тарқатма материаллар орқали сайловолди ташвиқоти</t>
  </si>
  <si>
    <t>3. Сайловчилар билан учрашувлар орқали ташвиқот</t>
  </si>
  <si>
    <t>4. Сайловолди ташвиқотининг бошқа шакллари ва усуллари</t>
  </si>
  <si>
    <t>III. Сиёсий партияларнинг сайловолди ташвиқоти бошланишидан олдин тарғибот материаллари тайёрлаш учун ишлатилган, кейинчалик эса сайлов кампанияси учун ажратилган бюджет маблағлари ҳисобидан қоплаб берилган шахсий маблағлари</t>
  </si>
  <si>
    <t>Жами</t>
  </si>
  <si>
    <t>VI. Сиёсий партиялар ҳисоб рақамида қолган маблағлар МСК хисоб рақамига қайталилган</t>
  </si>
  <si>
    <t>Ўзбекистон "Миллий тикланиш" демократик партияси томонидан давлат бюджети маблағлари ҳисобидан сайловолди ташвиқоти учун амалга оширилган харажатлар юзасидан 
ЯКУНИЙ ҲИСОБОТИ</t>
  </si>
  <si>
    <t>III. Cиёсий партияларнинг сайловолди ташвиқоти бошланишидан олдин тарғибот материаллари тайёрлаш учун ишлатилган, кейинчалик эса сайлов кампанияси учун ажратилган бюджет маблағлари ҳисобидан қоплаб берилган шахсий маблағлари</t>
  </si>
  <si>
    <t>IV. Сиёсий партиялар ҳисоб рақамидаги маблағлар қолдиғи</t>
  </si>
  <si>
    <t>Ўзбекистон Экологик партияси томонидан давлат бюджети маблағлари ҳисобидан сайловолди ташвиқоти 
учун амалга оширилган харажатлар юзасидан
ЯКУНИЙ ҲИСОБОТИ</t>
  </si>
  <si>
    <t>Тадбиркорлар ва Ишбилармонлар ҳаракати Ўзбекистон Либерал - Демократик партияси томонидан давлат бюджети маблағлари ҳисобидан сайловолди ташвиқоти учун амалга оширилган харажатлар юзасидан 
ЯКУНИЙ ҲИСОБОТИ</t>
  </si>
  <si>
    <t xml:space="preserve"> Ўзбекистон халқ демократик демократик партияси томонидан давлат бюджети маблағлари ҳисобидан сайловолди ташвиқоти учун амалга оширилган харажатлар юзасидан 
ЯКУНИЙ ҲИСОБОТИ </t>
  </si>
  <si>
    <t>Ўзбекистон "Адолат" СДП партияси томонидан давлат бюджети маблағлари ҳисобидан сайловолди ташвиқоти харажатлари бўйича амалга оширилган харажатлар юзасидан 
ЯКУНИЙ ҲИСОБОТИ</t>
  </si>
  <si>
    <t>ЎЗБЕКИСТОН РЕСПУБЛИКАСИ МАРКАЗИЙ САЙЛОВ КОМИССИЯСИНИНГ 2021 ЙИЛ ЯКУНИ БЎЙИЧА МОЛИЯВИЙ ҲИСОБОТИ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</si>
</sst>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р_._-;\-* #,##0.0_р_._-;_-* &quot; &quot;??_р_._-;_-@_-"/>
    <numFmt numFmtId="165" formatCode="_-* #,##0.00_р_._-;\-* #,##0.00_р_._-;_-* &quot; &quot;??_р_._-;_-@_-"/>
    <numFmt numFmtId="166" formatCode="_-* #,##0.00_р_._-;\-* #,##0.00_р_._-;_-* &quot;-&quot;??_р_._-;_-@_-"/>
    <numFmt numFmtId="167" formatCode="#,##0.00_ ;\-#,##0.00\ "/>
    <numFmt numFmtId="168" formatCode="0.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 Cyr"/>
      <family val="2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4"/>
      <color theme="1"/>
      <name val="Times New Roman"/>
      <family val="1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2" fillId="0" borderId="0" applyFont="0" applyFill="0" applyBorder="0" applyAlignment="0" applyProtection="0"/>
  </cellStyleXfs>
  <cellXfs count="250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wrapText="1"/>
    </xf>
    <xf numFmtId="14" fontId="14" fillId="0" borderId="16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wrapText="1"/>
    </xf>
    <xf numFmtId="0" fontId="14" fillId="2" borderId="16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vertical="center" wrapText="1"/>
    </xf>
    <xf numFmtId="14" fontId="14" fillId="2" borderId="16" xfId="0" applyNumberFormat="1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17" fillId="4" borderId="0" xfId="0" applyNumberFormat="1" applyFont="1" applyFill="1" applyAlignment="1">
      <alignment horizontal="left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left" vertical="center" wrapText="1"/>
    </xf>
    <xf numFmtId="49" fontId="17" fillId="4" borderId="1" xfId="2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left" vertical="center"/>
    </xf>
    <xf numFmtId="166" fontId="17" fillId="4" borderId="1" xfId="2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textRotation="90" wrapText="1"/>
    </xf>
    <xf numFmtId="0" fontId="20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4" fillId="3" borderId="1" xfId="1" applyFont="1" applyFill="1" applyBorder="1" applyAlignment="1">
      <alignment horizontal="justify" vertical="center" wrapText="1"/>
    </xf>
    <xf numFmtId="49" fontId="25" fillId="3" borderId="1" xfId="2" applyNumberFormat="1" applyFont="1" applyFill="1" applyBorder="1" applyAlignment="1">
      <alignment horizontal="center" vertical="center"/>
    </xf>
    <xf numFmtId="164" fontId="25" fillId="3" borderId="1" xfId="2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49" fontId="28" fillId="3" borderId="1" xfId="2" applyNumberFormat="1" applyFont="1" applyFill="1" applyBorder="1" applyAlignment="1">
      <alignment horizontal="center" vertical="center"/>
    </xf>
    <xf numFmtId="164" fontId="28" fillId="3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9" fontId="20" fillId="3" borderId="0" xfId="1" applyNumberFormat="1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7" fontId="22" fillId="3" borderId="4" xfId="2" applyNumberFormat="1" applyFont="1" applyFill="1" applyBorder="1" applyAlignment="1">
      <alignment horizontal="center" vertical="center"/>
    </xf>
    <xf numFmtId="167" fontId="22" fillId="3" borderId="1" xfId="2" applyNumberFormat="1" applyFont="1" applyFill="1" applyBorder="1" applyAlignment="1">
      <alignment horizontal="center" vertical="center"/>
    </xf>
    <xf numFmtId="167" fontId="0" fillId="0" borderId="1" xfId="0" applyNumberFormat="1" applyBorder="1"/>
    <xf numFmtId="0" fontId="19" fillId="0" borderId="0" xfId="0" applyFont="1"/>
    <xf numFmtId="0" fontId="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165" fontId="25" fillId="3" borderId="1" xfId="2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65" fontId="28" fillId="3" borderId="1" xfId="2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165" fontId="25" fillId="3" borderId="6" xfId="2" applyNumberFormat="1" applyFont="1" applyFill="1" applyBorder="1" applyAlignment="1">
      <alignment horizontal="center" vertical="center"/>
    </xf>
    <xf numFmtId="49" fontId="34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65" fontId="1" fillId="3" borderId="1" xfId="2" applyNumberFormat="1" applyFont="1" applyFill="1" applyBorder="1" applyAlignment="1">
      <alignment horizontal="center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7" fillId="3" borderId="1" xfId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166" fontId="19" fillId="0" borderId="0" xfId="0" applyNumberFormat="1" applyFont="1"/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wrapText="1"/>
    </xf>
    <xf numFmtId="164" fontId="9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1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center" vertical="top" wrapText="1"/>
    </xf>
    <xf numFmtId="0" fontId="37" fillId="0" borderId="0" xfId="0" applyFont="1" applyAlignment="1">
      <alignment horizontal="left" vertical="top"/>
    </xf>
    <xf numFmtId="3" fontId="1" fillId="0" borderId="1" xfId="0" applyNumberFormat="1" applyFont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left" vertical="center"/>
    </xf>
    <xf numFmtId="0" fontId="38" fillId="4" borderId="1" xfId="0" applyFont="1" applyFill="1" applyBorder="1" applyAlignment="1">
      <alignment horizontal="center" vertical="center"/>
    </xf>
    <xf numFmtId="4" fontId="17" fillId="4" borderId="1" xfId="2" applyNumberFormat="1" applyFont="1" applyFill="1" applyBorder="1" applyAlignment="1">
      <alignment horizontal="center" vertical="center"/>
    </xf>
    <xf numFmtId="4" fontId="38" fillId="4" borderId="1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Alignment="1">
      <alignment horizontal="center" vertical="center" wrapText="1"/>
    </xf>
    <xf numFmtId="3" fontId="17" fillId="4" borderId="0" xfId="0" applyNumberFormat="1" applyFont="1" applyFill="1" applyAlignment="1">
      <alignment horizontal="left" vertical="center"/>
    </xf>
    <xf numFmtId="0" fontId="17" fillId="4" borderId="1" xfId="0" applyFont="1" applyFill="1" applyBorder="1" applyAlignment="1">
      <alignment vertical="center"/>
    </xf>
    <xf numFmtId="168" fontId="38" fillId="4" borderId="1" xfId="0" applyNumberFormat="1" applyFont="1" applyFill="1" applyBorder="1" applyAlignment="1">
      <alignment horizontal="center" vertical="center"/>
    </xf>
    <xf numFmtId="1" fontId="38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wrapText="1"/>
    </xf>
    <xf numFmtId="0" fontId="41" fillId="0" borderId="20" xfId="0" applyFont="1" applyBorder="1" applyAlignment="1">
      <alignment horizontal="center" vertical="center" wrapText="1"/>
    </xf>
    <xf numFmtId="2" fontId="41" fillId="0" borderId="21" xfId="0" applyNumberFormat="1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3" xfId="0" applyFont="1" applyBorder="1" applyAlignment="1">
      <alignment vertical="center" wrapText="1"/>
    </xf>
    <xf numFmtId="3" fontId="41" fillId="0" borderId="24" xfId="0" applyNumberFormat="1" applyFont="1" applyBorder="1" applyAlignment="1">
      <alignment horizontal="center" vertical="center" wrapText="1"/>
    </xf>
    <xf numFmtId="3" fontId="41" fillId="0" borderId="25" xfId="0" applyNumberFormat="1" applyFont="1" applyBorder="1" applyAlignment="1">
      <alignment horizontal="center" vertical="center" wrapText="1"/>
    </xf>
    <xf numFmtId="0" fontId="41" fillId="0" borderId="26" xfId="0" applyFont="1" applyBorder="1" applyAlignment="1">
      <alignment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3" fontId="41" fillId="0" borderId="27" xfId="0" applyNumberFormat="1" applyFont="1" applyBorder="1" applyAlignment="1">
      <alignment horizontal="center" vertical="center" wrapText="1"/>
    </xf>
    <xf numFmtId="0" fontId="40" fillId="0" borderId="26" xfId="0" applyFont="1" applyBorder="1" applyAlignment="1">
      <alignment horizontal="left" vertical="center" wrapText="1"/>
    </xf>
    <xf numFmtId="3" fontId="40" fillId="0" borderId="1" xfId="0" applyNumberFormat="1" applyFont="1" applyBorder="1" applyAlignment="1">
      <alignment horizontal="center" vertical="center" wrapText="1"/>
    </xf>
    <xf numFmtId="3" fontId="40" fillId="0" borderId="27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3" fontId="41" fillId="0" borderId="29" xfId="0" applyNumberFormat="1" applyFont="1" applyBorder="1" applyAlignment="1">
      <alignment horizontal="center" vertical="center" wrapText="1"/>
    </xf>
    <xf numFmtId="3" fontId="41" fillId="0" borderId="30" xfId="0" applyNumberFormat="1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3" fontId="41" fillId="0" borderId="32" xfId="0" applyNumberFormat="1" applyFont="1" applyBorder="1" applyAlignment="1">
      <alignment horizontal="center" vertical="center" wrapText="1"/>
    </xf>
    <xf numFmtId="3" fontId="41" fillId="0" borderId="33" xfId="0" applyNumberFormat="1" applyFont="1" applyBorder="1" applyAlignment="1">
      <alignment horizontal="center" vertical="center" wrapText="1"/>
    </xf>
    <xf numFmtId="0" fontId="41" fillId="0" borderId="34" xfId="0" applyFont="1" applyBorder="1" applyAlignment="1">
      <alignment vertical="center" wrapText="1"/>
    </xf>
    <xf numFmtId="3" fontId="41" fillId="0" borderId="35" xfId="0" applyNumberFormat="1" applyFont="1" applyBorder="1" applyAlignment="1">
      <alignment horizontal="center" vertical="center" wrapText="1"/>
    </xf>
    <xf numFmtId="3" fontId="40" fillId="0" borderId="36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wrapText="1"/>
    </xf>
    <xf numFmtId="0" fontId="42" fillId="0" borderId="0" xfId="0" applyFont="1" applyAlignment="1">
      <alignment wrapText="1"/>
    </xf>
    <xf numFmtId="0" fontId="41" fillId="0" borderId="34" xfId="0" applyFont="1" applyBorder="1" applyAlignment="1">
      <alignment horizontal="center" vertical="center" wrapText="1"/>
    </xf>
    <xf numFmtId="2" fontId="41" fillId="0" borderId="35" xfId="0" applyNumberFormat="1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vertical="center" wrapText="1"/>
    </xf>
    <xf numFmtId="3" fontId="41" fillId="0" borderId="3" xfId="0" applyNumberFormat="1" applyFont="1" applyBorder="1" applyAlignment="1">
      <alignment horizontal="center" vertical="center" wrapText="1"/>
    </xf>
    <xf numFmtId="3" fontId="41" fillId="0" borderId="38" xfId="0" applyNumberFormat="1" applyFont="1" applyBorder="1" applyAlignment="1">
      <alignment horizontal="center" vertical="center" wrapText="1"/>
    </xf>
    <xf numFmtId="0" fontId="41" fillId="0" borderId="39" xfId="0" applyFont="1" applyBorder="1" applyAlignment="1">
      <alignment vertical="center" wrapText="1"/>
    </xf>
    <xf numFmtId="3" fontId="41" fillId="0" borderId="2" xfId="0" applyNumberFormat="1" applyFont="1" applyBorder="1" applyAlignment="1">
      <alignment horizontal="center" vertical="center" wrapText="1"/>
    </xf>
    <xf numFmtId="3" fontId="41" fillId="0" borderId="40" xfId="0" applyNumberFormat="1" applyFont="1" applyBorder="1" applyAlignment="1">
      <alignment horizontal="center" vertical="center" wrapText="1"/>
    </xf>
    <xf numFmtId="3" fontId="41" fillId="0" borderId="41" xfId="0" applyNumberFormat="1" applyFont="1" applyBorder="1" applyAlignment="1">
      <alignment horizontal="center" vertical="center" wrapText="1"/>
    </xf>
    <xf numFmtId="3" fontId="41" fillId="0" borderId="36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49" fontId="41" fillId="0" borderId="23" xfId="0" applyNumberFormat="1" applyFont="1" applyBorder="1" applyAlignment="1">
      <alignment vertical="center" wrapText="1"/>
    </xf>
    <xf numFmtId="3" fontId="41" fillId="0" borderId="24" xfId="2" applyNumberFormat="1" applyFont="1" applyBorder="1" applyAlignment="1">
      <alignment horizontal="center" vertical="center" wrapText="1"/>
    </xf>
    <xf numFmtId="3" fontId="41" fillId="0" borderId="25" xfId="2" applyNumberFormat="1" applyFont="1" applyBorder="1" applyAlignment="1">
      <alignment horizontal="center" vertical="center" wrapText="1"/>
    </xf>
    <xf numFmtId="49" fontId="41" fillId="0" borderId="26" xfId="0" applyNumberFormat="1" applyFont="1" applyBorder="1" applyAlignment="1">
      <alignment vertical="center" wrapText="1"/>
    </xf>
    <xf numFmtId="3" fontId="41" fillId="0" borderId="1" xfId="2" applyNumberFormat="1" applyFont="1" applyBorder="1" applyAlignment="1">
      <alignment horizontal="center" vertical="center" wrapText="1"/>
    </xf>
    <xf numFmtId="3" fontId="40" fillId="0" borderId="1" xfId="2" applyNumberFormat="1" applyFont="1" applyBorder="1" applyAlignment="1">
      <alignment horizontal="center" vertical="center" wrapText="1"/>
    </xf>
    <xf numFmtId="3" fontId="40" fillId="0" borderId="27" xfId="2" applyNumberFormat="1" applyFont="1" applyBorder="1" applyAlignment="1">
      <alignment horizontal="center" vertical="center" wrapText="1"/>
    </xf>
    <xf numFmtId="49" fontId="40" fillId="0" borderId="26" xfId="0" applyNumberFormat="1" applyFont="1" applyBorder="1" applyAlignment="1">
      <alignment horizontal="left" vertical="center" wrapText="1"/>
    </xf>
    <xf numFmtId="3" fontId="41" fillId="0" borderId="29" xfId="2" applyNumberFormat="1" applyFont="1" applyBorder="1" applyAlignment="1">
      <alignment horizontal="center" vertical="center" wrapText="1"/>
    </xf>
    <xf numFmtId="3" fontId="41" fillId="0" borderId="30" xfId="2" applyNumberFormat="1" applyFont="1" applyBorder="1" applyAlignment="1">
      <alignment horizontal="center" vertical="center" wrapText="1"/>
    </xf>
    <xf numFmtId="0" fontId="41" fillId="0" borderId="31" xfId="0" applyFont="1" applyBorder="1" applyAlignment="1">
      <alignment vertical="center" wrapText="1"/>
    </xf>
    <xf numFmtId="3" fontId="41" fillId="0" borderId="32" xfId="2" applyNumberFormat="1" applyFont="1" applyBorder="1" applyAlignment="1">
      <alignment horizontal="center" vertical="center" wrapText="1"/>
    </xf>
    <xf numFmtId="3" fontId="41" fillId="0" borderId="27" xfId="2" applyNumberFormat="1" applyFont="1" applyBorder="1" applyAlignment="1">
      <alignment horizontal="center" vertical="center" wrapText="1"/>
    </xf>
    <xf numFmtId="3" fontId="41" fillId="0" borderId="42" xfId="0" applyNumberFormat="1" applyFont="1" applyBorder="1" applyAlignment="1">
      <alignment horizontal="center" vertical="center" wrapText="1"/>
    </xf>
    <xf numFmtId="3" fontId="41" fillId="4" borderId="1" xfId="0" applyNumberFormat="1" applyFont="1" applyFill="1" applyBorder="1" applyAlignment="1">
      <alignment horizontal="center" vertical="center" wrapText="1"/>
    </xf>
    <xf numFmtId="3" fontId="41" fillId="4" borderId="27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5" fillId="4" borderId="0" xfId="0" applyNumberFormat="1" applyFont="1" applyFill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21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" fontId="21" fillId="0" borderId="4" xfId="0" applyNumberFormat="1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6" xfId="0" applyFont="1" applyBorder="1" applyAlignment="1">
      <alignment wrapText="1"/>
    </xf>
    <xf numFmtId="49" fontId="19" fillId="0" borderId="7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left" wrapText="1"/>
    </xf>
    <xf numFmtId="0" fontId="21" fillId="0" borderId="5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164" fontId="9" fillId="0" borderId="4" xfId="2" applyNumberFormat="1" applyFont="1" applyBorder="1" applyAlignment="1">
      <alignment horizontal="center" vertical="center"/>
    </xf>
    <xf numFmtId="164" fontId="9" fillId="0" borderId="6" xfId="2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top"/>
    </xf>
    <xf numFmtId="164" fontId="10" fillId="0" borderId="4" xfId="2" applyNumberFormat="1" applyFont="1" applyBorder="1" applyAlignment="1">
      <alignment horizontal="center" vertical="center"/>
    </xf>
    <xf numFmtId="164" fontId="10" fillId="0" borderId="6" xfId="2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10.jpg"/><Relationship Id="rId1" Type="http://schemas.openxmlformats.org/officeDocument/2006/relationships/image" Target="../media/image9.jpg"/><Relationship Id="rId4" Type="http://schemas.openxmlformats.org/officeDocument/2006/relationships/image" Target="../media/image1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g"/><Relationship Id="rId2" Type="http://schemas.openxmlformats.org/officeDocument/2006/relationships/image" Target="../media/image15.jpg"/><Relationship Id="rId1" Type="http://schemas.openxmlformats.org/officeDocument/2006/relationships/image" Target="../media/image14.jpg"/><Relationship Id="rId4" Type="http://schemas.openxmlformats.org/officeDocument/2006/relationships/image" Target="../media/image1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5</xdr:row>
      <xdr:rowOff>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C10214DF-8919-4776-B143-5A534BFA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5</xdr:row>
      <xdr:rowOff>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7143D462-43FA-48A5-A0F9-CD907A885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5</xdr:row>
      <xdr:rowOff>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AE310BA3-7FB1-4B2E-8C74-52BE4045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6" name="QR-Code">
          <a:extLst>
            <a:ext uri="{FF2B5EF4-FFF2-40B4-BE49-F238E27FC236}">
              <a16:creationId xmlns:a16="http://schemas.microsoft.com/office/drawing/2014/main" id="{1CD7AE1B-1025-4D45-BD3E-8E05F867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6</xdr:row>
      <xdr:rowOff>0</xdr:rowOff>
    </xdr:to>
    <xdr:pic>
      <xdr:nvPicPr>
        <xdr:cNvPr id="2" name="QR-Code">
          <a:extLst>
            <a:ext uri="{FF2B5EF4-FFF2-40B4-BE49-F238E27FC236}">
              <a16:creationId xmlns:a16="http://schemas.microsoft.com/office/drawing/2014/main" id="{3C365F00-8C26-47D6-9338-5D7267C5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57D7ACAB-AA26-4A49-82E7-C02F00317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D297021E-7F19-405D-9D48-A6E38911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EA56DE28-64A5-4DBD-BF66-64A5448F9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7AA42F7C-8DBB-48DC-A620-3B22D366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E070DCB4-5D03-4B52-A697-2F51FC90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93A06AA4-C588-4D65-81D4-1AA687E5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6" name="QR-Code">
          <a:extLst>
            <a:ext uri="{FF2B5EF4-FFF2-40B4-BE49-F238E27FC236}">
              <a16:creationId xmlns:a16="http://schemas.microsoft.com/office/drawing/2014/main" id="{FFD5E500-D2CD-4B68-A7F3-342822FF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A173ACD2-FAF9-4D9E-9584-EFEA4445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3" name="QR-Code">
          <a:extLst>
            <a:ext uri="{FF2B5EF4-FFF2-40B4-BE49-F238E27FC236}">
              <a16:creationId xmlns:a16="http://schemas.microsoft.com/office/drawing/2014/main" id="{F65D0C0A-118B-4361-A32D-D82FBA48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4" name="QR-Code">
          <a:extLst>
            <a:ext uri="{FF2B5EF4-FFF2-40B4-BE49-F238E27FC236}">
              <a16:creationId xmlns:a16="http://schemas.microsoft.com/office/drawing/2014/main" id="{C1C0D90D-877F-44BC-8E02-6F326045D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5" name="QR-Code">
          <a:extLst>
            <a:ext uri="{FF2B5EF4-FFF2-40B4-BE49-F238E27FC236}">
              <a16:creationId xmlns:a16="http://schemas.microsoft.com/office/drawing/2014/main" id="{7C0BBB1A-5BEC-4182-8566-B3142890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6" name="QR-Code">
          <a:extLst>
            <a:ext uri="{FF2B5EF4-FFF2-40B4-BE49-F238E27FC236}">
              <a16:creationId xmlns:a16="http://schemas.microsoft.com/office/drawing/2014/main" id="{60532B9C-35D9-4022-941B-7527C618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5</xdr:row>
      <xdr:rowOff>0</xdr:rowOff>
    </xdr:to>
    <xdr:pic>
      <xdr:nvPicPr>
        <xdr:cNvPr id="7" name="QR-Code">
          <a:extLst>
            <a:ext uri="{FF2B5EF4-FFF2-40B4-BE49-F238E27FC236}">
              <a16:creationId xmlns:a16="http://schemas.microsoft.com/office/drawing/2014/main" id="{95761F80-BAF4-4BC0-A59A-E4F1AECF2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8" name="QR-Code">
          <a:extLst>
            <a:ext uri="{FF2B5EF4-FFF2-40B4-BE49-F238E27FC236}">
              <a16:creationId xmlns:a16="http://schemas.microsoft.com/office/drawing/2014/main" id="{CA4E821A-CC89-4CA2-915A-914EAB4F0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xarid.uzex.uz/uz/adver/lot2/2195872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2:O9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defaultRowHeight="15.75" x14ac:dyDescent="0.25"/>
  <cols>
    <col min="1" max="1" width="8.7109375" style="2" customWidth="1"/>
    <col min="2" max="2" width="13.140625" style="2" customWidth="1"/>
    <col min="3" max="4" width="20.5703125" style="2" customWidth="1"/>
    <col min="5" max="5" width="61.85546875" style="2" customWidth="1"/>
    <col min="6" max="6" width="33.2851562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2" spans="1:11" ht="54.6" customHeight="1" x14ac:dyDescent="0.25">
      <c r="A2" s="169" t="s">
        <v>1861</v>
      </c>
      <c r="B2" s="169"/>
      <c r="C2" s="169"/>
      <c r="D2" s="169"/>
      <c r="E2" s="169"/>
      <c r="F2" s="169"/>
      <c r="G2" s="1"/>
      <c r="H2" s="1"/>
      <c r="I2" s="1"/>
      <c r="J2" s="1"/>
    </row>
    <row r="3" spans="1:11" ht="17.45" customHeight="1" x14ac:dyDescent="0.25">
      <c r="F3" s="5" t="s">
        <v>164</v>
      </c>
    </row>
    <row r="4" spans="1:11" ht="29.25" customHeight="1" x14ac:dyDescent="0.25">
      <c r="A4" s="168" t="s">
        <v>9</v>
      </c>
      <c r="B4" s="168" t="s">
        <v>10</v>
      </c>
      <c r="C4" s="168" t="s">
        <v>11</v>
      </c>
      <c r="D4" s="168"/>
      <c r="E4" s="168"/>
      <c r="F4" s="168" t="s">
        <v>8</v>
      </c>
      <c r="K4" s="4"/>
    </row>
    <row r="5" spans="1:11" ht="35.25" customHeight="1" x14ac:dyDescent="0.25">
      <c r="A5" s="168"/>
      <c r="B5" s="168"/>
      <c r="C5" s="100" t="s">
        <v>12</v>
      </c>
      <c r="D5" s="100" t="s">
        <v>13</v>
      </c>
      <c r="E5" s="100" t="s">
        <v>14</v>
      </c>
      <c r="F5" s="168"/>
      <c r="K5" s="4"/>
    </row>
    <row r="6" spans="1:11" ht="21" customHeight="1" x14ac:dyDescent="0.25">
      <c r="A6" s="110">
        <v>1</v>
      </c>
      <c r="B6" s="110" t="s">
        <v>1614</v>
      </c>
      <c r="C6" s="110">
        <v>6</v>
      </c>
      <c r="D6" s="110">
        <v>6167.1</v>
      </c>
      <c r="E6" s="110" t="s">
        <v>1272</v>
      </c>
      <c r="F6" s="110" t="s">
        <v>16</v>
      </c>
    </row>
    <row r="7" spans="1:11" ht="21" customHeight="1" x14ac:dyDescent="0.25">
      <c r="A7" s="110">
        <v>2</v>
      </c>
      <c r="B7" s="110" t="s">
        <v>1601</v>
      </c>
      <c r="C7" s="110">
        <v>13</v>
      </c>
      <c r="D7" s="110">
        <v>16014.1</v>
      </c>
      <c r="E7" s="110" t="s">
        <v>1272</v>
      </c>
      <c r="F7" s="110" t="s">
        <v>16</v>
      </c>
    </row>
    <row r="8" spans="1:11" x14ac:dyDescent="0.25">
      <c r="A8" s="110">
        <v>3</v>
      </c>
      <c r="B8" s="110" t="s">
        <v>1746</v>
      </c>
      <c r="C8" s="110">
        <v>110</v>
      </c>
      <c r="D8" s="110">
        <v>49349039</v>
      </c>
      <c r="E8" s="110" t="s">
        <v>1272</v>
      </c>
      <c r="F8" s="110" t="s">
        <v>16</v>
      </c>
    </row>
    <row r="9" spans="1:11" x14ac:dyDescent="0.25">
      <c r="A9" s="110">
        <v>4</v>
      </c>
      <c r="B9" s="110" t="s">
        <v>1837</v>
      </c>
      <c r="C9" s="110">
        <v>86</v>
      </c>
      <c r="D9" s="110">
        <v>20656524.399999999</v>
      </c>
      <c r="E9" s="110" t="s">
        <v>1272</v>
      </c>
      <c r="F9" s="110" t="s">
        <v>16</v>
      </c>
    </row>
  </sheetData>
  <mergeCells count="5">
    <mergeCell ref="F4:F5"/>
    <mergeCell ref="A2:F2"/>
    <mergeCell ref="A4:A5"/>
    <mergeCell ref="B4:B5"/>
    <mergeCell ref="C4:E4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rgb="FFFFFF00"/>
    <pageSetUpPr fitToPage="1"/>
  </sheetPr>
  <dimension ref="A2:K221"/>
  <sheetViews>
    <sheetView topLeftCell="A4" zoomScale="85" zoomScaleNormal="85" workbookViewId="0">
      <pane xSplit="4" ySplit="1" topLeftCell="E166" activePane="bottomRight" state="frozen"/>
      <selection activeCell="A4" sqref="A4"/>
      <selection pane="topRight" activeCell="E4" sqref="E4"/>
      <selection pane="bottomLeft" activeCell="A5" sqref="A5"/>
      <selection pane="bottomRight" activeCell="C170" sqref="C170"/>
    </sheetView>
  </sheetViews>
  <sheetFormatPr defaultRowHeight="18.75" x14ac:dyDescent="0.25"/>
  <cols>
    <col min="1" max="1" width="8.140625" style="30" customWidth="1"/>
    <col min="2" max="2" width="14.28515625" style="105" customWidth="1"/>
    <col min="3" max="3" width="15.7109375" style="105" customWidth="1"/>
    <col min="4" max="4" width="33.28515625" style="30" customWidth="1"/>
    <col min="5" max="5" width="24.85546875" style="105" customWidth="1"/>
    <col min="6" max="6" width="19.85546875" style="105" customWidth="1"/>
    <col min="7" max="7" width="15.7109375" style="105" customWidth="1"/>
    <col min="8" max="8" width="17.85546875" style="105" customWidth="1"/>
    <col min="9" max="9" width="15.7109375" style="105" customWidth="1"/>
    <col min="10" max="10" width="18.140625" style="105" customWidth="1"/>
    <col min="11" max="11" width="22.140625" style="105" customWidth="1"/>
    <col min="12" max="13" width="15.7109375" style="30" customWidth="1"/>
    <col min="14" max="16384" width="9.140625" style="30"/>
  </cols>
  <sheetData>
    <row r="2" spans="1:11" ht="81.75" customHeight="1" x14ac:dyDescent="0.25">
      <c r="A2" s="170" t="s">
        <v>1745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K3" s="105" t="s">
        <v>165</v>
      </c>
    </row>
    <row r="4" spans="1:11" ht="150" x14ac:dyDescent="0.25">
      <c r="A4" s="29" t="s">
        <v>9</v>
      </c>
      <c r="B4" s="29" t="s">
        <v>10</v>
      </c>
      <c r="C4" s="29" t="s">
        <v>0</v>
      </c>
      <c r="D4" s="29" t="s">
        <v>1</v>
      </c>
      <c r="E4" s="29" t="s">
        <v>8</v>
      </c>
      <c r="F4" s="29" t="s">
        <v>5</v>
      </c>
      <c r="G4" s="29" t="s">
        <v>6</v>
      </c>
      <c r="H4" s="29" t="s">
        <v>2</v>
      </c>
      <c r="I4" s="29" t="s">
        <v>3</v>
      </c>
      <c r="J4" s="29" t="s">
        <v>4</v>
      </c>
      <c r="K4" s="29" t="s">
        <v>7</v>
      </c>
    </row>
    <row r="5" spans="1:11" ht="35.25" customHeight="1" x14ac:dyDescent="0.25">
      <c r="A5" s="31">
        <v>1</v>
      </c>
      <c r="B5" s="31" t="s">
        <v>17</v>
      </c>
      <c r="C5" s="31">
        <v>4821190</v>
      </c>
      <c r="D5" s="32" t="s">
        <v>1587</v>
      </c>
      <c r="E5" s="33" t="s">
        <v>1276</v>
      </c>
      <c r="F5" s="31" t="s">
        <v>1273</v>
      </c>
      <c r="G5" s="31">
        <v>1925059</v>
      </c>
      <c r="H5" s="31" t="s">
        <v>1274</v>
      </c>
      <c r="I5" s="31">
        <v>6</v>
      </c>
      <c r="J5" s="31">
        <f>K5/I5</f>
        <v>499666.66666666669</v>
      </c>
      <c r="K5" s="39">
        <v>2998000</v>
      </c>
    </row>
    <row r="6" spans="1:11" ht="57.75" customHeight="1" x14ac:dyDescent="0.25">
      <c r="A6" s="31">
        <v>2</v>
      </c>
      <c r="B6" s="31" t="s">
        <v>17</v>
      </c>
      <c r="C6" s="31">
        <v>4821190</v>
      </c>
      <c r="D6" s="32" t="s">
        <v>1587</v>
      </c>
      <c r="E6" s="33" t="s">
        <v>1276</v>
      </c>
      <c r="F6" s="31" t="s">
        <v>1273</v>
      </c>
      <c r="G6" s="31">
        <v>1922790</v>
      </c>
      <c r="H6" s="31" t="s">
        <v>1274</v>
      </c>
      <c r="I6" s="31">
        <v>3</v>
      </c>
      <c r="J6" s="31">
        <f>K6/I6</f>
        <v>666666.66666666663</v>
      </c>
      <c r="K6" s="39">
        <v>2000000</v>
      </c>
    </row>
    <row r="7" spans="1:11" ht="37.5" x14ac:dyDescent="0.25">
      <c r="A7" s="31">
        <v>3</v>
      </c>
      <c r="B7" s="31" t="s">
        <v>17</v>
      </c>
      <c r="C7" s="31">
        <v>4252110</v>
      </c>
      <c r="D7" s="32" t="s">
        <v>1588</v>
      </c>
      <c r="E7" s="33" t="s">
        <v>1276</v>
      </c>
      <c r="F7" s="31" t="s">
        <v>1275</v>
      </c>
      <c r="G7" s="31">
        <v>8850159</v>
      </c>
      <c r="H7" s="31" t="s">
        <v>1274</v>
      </c>
      <c r="I7" s="31">
        <v>5</v>
      </c>
      <c r="J7" s="31">
        <v>39998</v>
      </c>
      <c r="K7" s="39">
        <f t="shared" ref="K7:K9" si="0">+I7*J7</f>
        <v>199990</v>
      </c>
    </row>
    <row r="8" spans="1:11" s="106" customFormat="1" ht="56.25" x14ac:dyDescent="0.25">
      <c r="A8" s="31">
        <v>4</v>
      </c>
      <c r="B8" s="31" t="s">
        <v>17</v>
      </c>
      <c r="C8" s="32">
        <v>4299990</v>
      </c>
      <c r="D8" s="33" t="s">
        <v>1589</v>
      </c>
      <c r="E8" s="31" t="s">
        <v>1276</v>
      </c>
      <c r="F8" s="31" t="s">
        <v>166</v>
      </c>
      <c r="G8" s="32">
        <v>1939778</v>
      </c>
      <c r="H8" s="31" t="s">
        <v>1274</v>
      </c>
      <c r="I8" s="31">
        <v>12</v>
      </c>
      <c r="J8" s="31">
        <f>K8/I8</f>
        <v>62429.666666666664</v>
      </c>
      <c r="K8" s="39">
        <v>749156</v>
      </c>
    </row>
    <row r="9" spans="1:11" ht="37.5" x14ac:dyDescent="0.25">
      <c r="A9" s="31">
        <v>5</v>
      </c>
      <c r="B9" s="31" t="s">
        <v>17</v>
      </c>
      <c r="C9" s="32">
        <v>4252110</v>
      </c>
      <c r="D9" s="33" t="s">
        <v>1590</v>
      </c>
      <c r="E9" s="31" t="s">
        <v>1591</v>
      </c>
      <c r="F9" s="31" t="s">
        <v>1275</v>
      </c>
      <c r="G9" s="32">
        <v>8910290</v>
      </c>
      <c r="H9" s="31" t="s">
        <v>1274</v>
      </c>
      <c r="I9" s="31">
        <v>1</v>
      </c>
      <c r="J9" s="31">
        <v>110000</v>
      </c>
      <c r="K9" s="39">
        <f t="shared" si="0"/>
        <v>110000</v>
      </c>
    </row>
    <row r="10" spans="1:11" ht="37.5" x14ac:dyDescent="0.25">
      <c r="A10" s="31">
        <v>6</v>
      </c>
      <c r="B10" s="31" t="s">
        <v>17</v>
      </c>
      <c r="C10" s="32">
        <v>4252110</v>
      </c>
      <c r="D10" s="33" t="s">
        <v>1590</v>
      </c>
      <c r="E10" s="31" t="s">
        <v>1591</v>
      </c>
      <c r="F10" s="31" t="s">
        <v>1275</v>
      </c>
      <c r="G10" s="32">
        <v>89111101</v>
      </c>
      <c r="H10" s="31" t="s">
        <v>1274</v>
      </c>
      <c r="I10" s="31">
        <v>1</v>
      </c>
      <c r="J10" s="31">
        <v>110000</v>
      </c>
      <c r="K10" s="39">
        <f t="shared" ref="K10" si="1">+I10*J10</f>
        <v>110000</v>
      </c>
    </row>
    <row r="11" spans="1:11" ht="56.25" x14ac:dyDescent="0.25">
      <c r="A11" s="33">
        <v>7</v>
      </c>
      <c r="B11" s="31" t="s">
        <v>18</v>
      </c>
      <c r="C11" s="31">
        <v>4234920</v>
      </c>
      <c r="D11" s="33" t="s">
        <v>1602</v>
      </c>
      <c r="E11" s="31" t="s">
        <v>1591</v>
      </c>
      <c r="F11" s="31" t="s">
        <v>1275</v>
      </c>
      <c r="G11" s="31">
        <v>8970873</v>
      </c>
      <c r="H11" s="31" t="s">
        <v>1274</v>
      </c>
      <c r="I11" s="31">
        <v>28</v>
      </c>
      <c r="J11" s="31">
        <v>35000</v>
      </c>
      <c r="K11" s="39">
        <f t="shared" ref="K11:K23" si="2">+I11*J11</f>
        <v>980000</v>
      </c>
    </row>
    <row r="12" spans="1:11" ht="56.25" x14ac:dyDescent="0.25">
      <c r="A12" s="33">
        <v>8</v>
      </c>
      <c r="B12" s="31" t="s">
        <v>18</v>
      </c>
      <c r="C12" s="31">
        <v>4234100</v>
      </c>
      <c r="D12" s="33" t="s">
        <v>1603</v>
      </c>
      <c r="E12" s="31" t="s">
        <v>1591</v>
      </c>
      <c r="F12" s="31" t="s">
        <v>166</v>
      </c>
      <c r="G12" s="31">
        <v>2168162</v>
      </c>
      <c r="H12" s="31" t="s">
        <v>1274</v>
      </c>
      <c r="I12" s="31">
        <v>1</v>
      </c>
      <c r="J12" s="31">
        <v>1845000</v>
      </c>
      <c r="K12" s="39">
        <f t="shared" si="2"/>
        <v>1845000</v>
      </c>
    </row>
    <row r="13" spans="1:11" ht="37.5" x14ac:dyDescent="0.25">
      <c r="A13" s="33">
        <v>9</v>
      </c>
      <c r="B13" s="31" t="s">
        <v>18</v>
      </c>
      <c r="C13" s="31">
        <v>4299990</v>
      </c>
      <c r="D13" s="33" t="s">
        <v>1604</v>
      </c>
      <c r="E13" s="31" t="s">
        <v>1591</v>
      </c>
      <c r="F13" s="31" t="s">
        <v>1275</v>
      </c>
      <c r="G13" s="31">
        <v>9024520</v>
      </c>
      <c r="H13" s="31" t="s">
        <v>1274</v>
      </c>
      <c r="I13" s="31">
        <v>400</v>
      </c>
      <c r="J13" s="31">
        <v>351</v>
      </c>
      <c r="K13" s="39">
        <f t="shared" si="2"/>
        <v>140400</v>
      </c>
    </row>
    <row r="14" spans="1:11" ht="56.25" x14ac:dyDescent="0.25">
      <c r="A14" s="33">
        <v>10</v>
      </c>
      <c r="B14" s="31" t="s">
        <v>18</v>
      </c>
      <c r="C14" s="31">
        <v>4299990</v>
      </c>
      <c r="D14" s="33" t="s">
        <v>1605</v>
      </c>
      <c r="E14" s="31" t="s">
        <v>1591</v>
      </c>
      <c r="F14" s="31" t="s">
        <v>1606</v>
      </c>
      <c r="G14" s="31">
        <v>2195872</v>
      </c>
      <c r="H14" s="31" t="s">
        <v>1274</v>
      </c>
      <c r="I14" s="31">
        <v>100</v>
      </c>
      <c r="J14" s="31">
        <v>5497</v>
      </c>
      <c r="K14" s="39">
        <f t="shared" si="2"/>
        <v>549700</v>
      </c>
    </row>
    <row r="15" spans="1:11" ht="37.5" x14ac:dyDescent="0.25">
      <c r="A15" s="33">
        <v>11</v>
      </c>
      <c r="B15" s="31" t="s">
        <v>18</v>
      </c>
      <c r="C15" s="31">
        <v>4252110</v>
      </c>
      <c r="D15" s="33" t="s">
        <v>1590</v>
      </c>
      <c r="E15" s="31" t="s">
        <v>1591</v>
      </c>
      <c r="F15" s="31" t="s">
        <v>1275</v>
      </c>
      <c r="G15" s="31">
        <v>9035469</v>
      </c>
      <c r="H15" s="31" t="s">
        <v>1274</v>
      </c>
      <c r="I15" s="31">
        <v>30</v>
      </c>
      <c r="J15" s="31">
        <v>26000</v>
      </c>
      <c r="K15" s="39">
        <f t="shared" si="2"/>
        <v>780000</v>
      </c>
    </row>
    <row r="16" spans="1:11" ht="37.5" x14ac:dyDescent="0.25">
      <c r="A16" s="33">
        <v>12</v>
      </c>
      <c r="B16" s="31" t="s">
        <v>18</v>
      </c>
      <c r="C16" s="31">
        <v>4821190</v>
      </c>
      <c r="D16" s="33" t="s">
        <v>1607</v>
      </c>
      <c r="E16" s="31" t="s">
        <v>1591</v>
      </c>
      <c r="F16" s="31" t="s">
        <v>1275</v>
      </c>
      <c r="G16" s="31">
        <v>9037386</v>
      </c>
      <c r="H16" s="31" t="s">
        <v>1274</v>
      </c>
      <c r="I16" s="31">
        <v>210</v>
      </c>
      <c r="J16" s="31">
        <v>4400</v>
      </c>
      <c r="K16" s="39">
        <f t="shared" si="2"/>
        <v>924000</v>
      </c>
    </row>
    <row r="17" spans="1:11" ht="37.5" x14ac:dyDescent="0.25">
      <c r="A17" s="33">
        <v>13</v>
      </c>
      <c r="B17" s="31" t="s">
        <v>18</v>
      </c>
      <c r="C17" s="31">
        <v>4821190</v>
      </c>
      <c r="D17" s="33" t="s">
        <v>1608</v>
      </c>
      <c r="E17" s="31" t="s">
        <v>1591</v>
      </c>
      <c r="F17" s="31" t="s">
        <v>1275</v>
      </c>
      <c r="G17" s="31">
        <v>9037394</v>
      </c>
      <c r="H17" s="31" t="s">
        <v>1274</v>
      </c>
      <c r="I17" s="31">
        <v>60</v>
      </c>
      <c r="J17" s="31">
        <v>5600</v>
      </c>
      <c r="K17" s="39">
        <f t="shared" si="2"/>
        <v>336000</v>
      </c>
    </row>
    <row r="18" spans="1:11" ht="56.25" x14ac:dyDescent="0.25">
      <c r="A18" s="33">
        <v>14</v>
      </c>
      <c r="B18" s="31" t="s">
        <v>18</v>
      </c>
      <c r="C18" s="31">
        <v>4252110</v>
      </c>
      <c r="D18" s="33" t="s">
        <v>1609</v>
      </c>
      <c r="E18" s="31" t="s">
        <v>1591</v>
      </c>
      <c r="F18" s="31" t="s">
        <v>1606</v>
      </c>
      <c r="G18" s="31">
        <v>2224238</v>
      </c>
      <c r="H18" s="31" t="s">
        <v>1274</v>
      </c>
      <c r="I18" s="31">
        <v>350</v>
      </c>
      <c r="J18" s="31">
        <v>2760</v>
      </c>
      <c r="K18" s="39">
        <f t="shared" si="2"/>
        <v>966000</v>
      </c>
    </row>
    <row r="19" spans="1:11" ht="56.25" x14ac:dyDescent="0.25">
      <c r="A19" s="33">
        <v>15</v>
      </c>
      <c r="B19" s="31" t="s">
        <v>18</v>
      </c>
      <c r="C19" s="31">
        <v>4252110</v>
      </c>
      <c r="D19" s="33" t="s">
        <v>1605</v>
      </c>
      <c r="E19" s="31" t="s">
        <v>1591</v>
      </c>
      <c r="F19" s="31" t="s">
        <v>1606</v>
      </c>
      <c r="G19" s="31">
        <v>2220848</v>
      </c>
      <c r="H19" s="31" t="s">
        <v>1274</v>
      </c>
      <c r="I19" s="31">
        <v>10</v>
      </c>
      <c r="J19" s="31">
        <v>50002</v>
      </c>
      <c r="K19" s="39">
        <f t="shared" si="2"/>
        <v>500020</v>
      </c>
    </row>
    <row r="20" spans="1:11" ht="37.5" x14ac:dyDescent="0.25">
      <c r="A20" s="33">
        <v>16</v>
      </c>
      <c r="B20" s="31" t="s">
        <v>18</v>
      </c>
      <c r="C20" s="31">
        <v>4299990</v>
      </c>
      <c r="D20" s="33" t="s">
        <v>1610</v>
      </c>
      <c r="E20" s="31" t="s">
        <v>1591</v>
      </c>
      <c r="F20" s="31" t="s">
        <v>1275</v>
      </c>
      <c r="G20" s="31">
        <v>9053642</v>
      </c>
      <c r="H20" s="31" t="s">
        <v>1274</v>
      </c>
      <c r="I20" s="31">
        <v>83</v>
      </c>
      <c r="J20" s="31">
        <v>8999</v>
      </c>
      <c r="K20" s="39">
        <f t="shared" si="2"/>
        <v>746917</v>
      </c>
    </row>
    <row r="21" spans="1:11" ht="37.5" x14ac:dyDescent="0.25">
      <c r="A21" s="33">
        <v>17</v>
      </c>
      <c r="B21" s="31" t="s">
        <v>18</v>
      </c>
      <c r="C21" s="31">
        <v>4252110</v>
      </c>
      <c r="D21" s="33" t="s">
        <v>1611</v>
      </c>
      <c r="E21" s="31" t="s">
        <v>1591</v>
      </c>
      <c r="F21" s="31" t="s">
        <v>1275</v>
      </c>
      <c r="G21" s="31">
        <v>9071482</v>
      </c>
      <c r="H21" s="31" t="s">
        <v>1274</v>
      </c>
      <c r="I21" s="31">
        <v>10</v>
      </c>
      <c r="J21" s="31">
        <v>97888</v>
      </c>
      <c r="K21" s="39">
        <f t="shared" si="2"/>
        <v>978880</v>
      </c>
    </row>
    <row r="22" spans="1:11" ht="56.25" x14ac:dyDescent="0.25">
      <c r="A22" s="33">
        <v>18</v>
      </c>
      <c r="B22" s="31" t="s">
        <v>18</v>
      </c>
      <c r="C22" s="31">
        <v>4234920</v>
      </c>
      <c r="D22" s="33" t="s">
        <v>1612</v>
      </c>
      <c r="E22" s="31" t="s">
        <v>1591</v>
      </c>
      <c r="F22" s="31" t="s">
        <v>1275</v>
      </c>
      <c r="G22" s="31">
        <v>9085504</v>
      </c>
      <c r="H22" s="31" t="s">
        <v>1274</v>
      </c>
      <c r="I22" s="31">
        <v>28</v>
      </c>
      <c r="J22" s="31">
        <v>25000</v>
      </c>
      <c r="K22" s="39">
        <f t="shared" si="2"/>
        <v>700000</v>
      </c>
    </row>
    <row r="23" spans="1:11" ht="56.25" x14ac:dyDescent="0.25">
      <c r="A23" s="33">
        <v>19</v>
      </c>
      <c r="B23" s="31" t="s">
        <v>18</v>
      </c>
      <c r="C23" s="31">
        <v>4252110</v>
      </c>
      <c r="D23" s="33" t="s">
        <v>1613</v>
      </c>
      <c r="E23" s="31" t="s">
        <v>1591</v>
      </c>
      <c r="F23" s="31" t="s">
        <v>1606</v>
      </c>
      <c r="G23" s="31">
        <v>2270645</v>
      </c>
      <c r="H23" s="31" t="s">
        <v>1274</v>
      </c>
      <c r="I23" s="31">
        <v>4</v>
      </c>
      <c r="J23" s="31">
        <v>100000</v>
      </c>
      <c r="K23" s="39">
        <f t="shared" si="2"/>
        <v>400000</v>
      </c>
    </row>
    <row r="24" spans="1:11" ht="37.5" x14ac:dyDescent="0.25">
      <c r="A24" s="33">
        <v>20</v>
      </c>
      <c r="B24" s="31" t="s">
        <v>19</v>
      </c>
      <c r="C24" s="34" t="s">
        <v>1632</v>
      </c>
      <c r="D24" s="35" t="s">
        <v>1636</v>
      </c>
      <c r="E24" s="31" t="s">
        <v>1591</v>
      </c>
      <c r="F24" s="31" t="s">
        <v>1275</v>
      </c>
      <c r="G24" s="35" t="s">
        <v>1650</v>
      </c>
      <c r="H24" s="31" t="s">
        <v>1274</v>
      </c>
      <c r="I24" s="31">
        <v>200</v>
      </c>
      <c r="J24" s="36">
        <f>K24/I24</f>
        <v>3611</v>
      </c>
      <c r="K24" s="103">
        <v>722200</v>
      </c>
    </row>
    <row r="25" spans="1:11" ht="37.5" x14ac:dyDescent="0.25">
      <c r="A25" s="33">
        <v>21</v>
      </c>
      <c r="B25" s="31" t="s">
        <v>19</v>
      </c>
      <c r="C25" s="34" t="s">
        <v>1632</v>
      </c>
      <c r="D25" s="35" t="s">
        <v>1609</v>
      </c>
      <c r="E25" s="31" t="s">
        <v>1591</v>
      </c>
      <c r="F25" s="31" t="s">
        <v>1275</v>
      </c>
      <c r="G25" s="35" t="s">
        <v>1651</v>
      </c>
      <c r="H25" s="31" t="s">
        <v>1274</v>
      </c>
      <c r="I25" s="31">
        <v>100</v>
      </c>
      <c r="J25" s="36">
        <f t="shared" ref="J25:J49" si="3">K25/I25</f>
        <v>2990</v>
      </c>
      <c r="K25" s="103">
        <v>299000</v>
      </c>
    </row>
    <row r="26" spans="1:11" ht="37.5" x14ac:dyDescent="0.25">
      <c r="A26" s="33">
        <v>22</v>
      </c>
      <c r="B26" s="31" t="s">
        <v>19</v>
      </c>
      <c r="C26" s="34" t="s">
        <v>1632</v>
      </c>
      <c r="D26" s="35" t="s">
        <v>1637</v>
      </c>
      <c r="E26" s="31" t="s">
        <v>1591</v>
      </c>
      <c r="F26" s="31" t="s">
        <v>1275</v>
      </c>
      <c r="G26" s="35" t="s">
        <v>1652</v>
      </c>
      <c r="H26" s="31" t="s">
        <v>1274</v>
      </c>
      <c r="I26" s="31">
        <v>21811</v>
      </c>
      <c r="J26" s="36">
        <f t="shared" si="3"/>
        <v>10</v>
      </c>
      <c r="K26" s="103">
        <v>218110</v>
      </c>
    </row>
    <row r="27" spans="1:11" ht="56.25" x14ac:dyDescent="0.25">
      <c r="A27" s="33">
        <v>23</v>
      </c>
      <c r="B27" s="31" t="s">
        <v>19</v>
      </c>
      <c r="C27" s="34" t="s">
        <v>1633</v>
      </c>
      <c r="D27" s="35" t="s">
        <v>1638</v>
      </c>
      <c r="E27" s="31" t="s">
        <v>1591</v>
      </c>
      <c r="F27" s="31" t="s">
        <v>1606</v>
      </c>
      <c r="G27" s="35" t="s">
        <v>1653</v>
      </c>
      <c r="H27" s="31" t="s">
        <v>1274</v>
      </c>
      <c r="I27" s="31">
        <v>1000</v>
      </c>
      <c r="J27" s="36">
        <f t="shared" si="3"/>
        <v>2100</v>
      </c>
      <c r="K27" s="103">
        <v>2100000</v>
      </c>
    </row>
    <row r="28" spans="1:11" ht="37.5" x14ac:dyDescent="0.25">
      <c r="A28" s="33">
        <v>24</v>
      </c>
      <c r="B28" s="31" t="s">
        <v>19</v>
      </c>
      <c r="C28" s="34" t="s">
        <v>1632</v>
      </c>
      <c r="D28" s="35" t="s">
        <v>1639</v>
      </c>
      <c r="E28" s="31" t="s">
        <v>1591</v>
      </c>
      <c r="F28" s="31" t="s">
        <v>1275</v>
      </c>
      <c r="G28" s="35" t="s">
        <v>1654</v>
      </c>
      <c r="H28" s="31" t="s">
        <v>1274</v>
      </c>
      <c r="I28" s="31">
        <v>50</v>
      </c>
      <c r="J28" s="36">
        <f t="shared" si="3"/>
        <v>7979</v>
      </c>
      <c r="K28" s="103">
        <v>398950</v>
      </c>
    </row>
    <row r="29" spans="1:11" ht="37.5" x14ac:dyDescent="0.25">
      <c r="A29" s="33">
        <v>25</v>
      </c>
      <c r="B29" s="31" t="s">
        <v>19</v>
      </c>
      <c r="C29" s="34" t="s">
        <v>1632</v>
      </c>
      <c r="D29" s="35" t="s">
        <v>1640</v>
      </c>
      <c r="E29" s="31" t="s">
        <v>1591</v>
      </c>
      <c r="F29" s="31" t="s">
        <v>1275</v>
      </c>
      <c r="G29" s="35" t="s">
        <v>1655</v>
      </c>
      <c r="H29" s="31" t="s">
        <v>1274</v>
      </c>
      <c r="I29" s="31">
        <v>200</v>
      </c>
      <c r="J29" s="36">
        <f t="shared" si="3"/>
        <v>745</v>
      </c>
      <c r="K29" s="103">
        <v>149000</v>
      </c>
    </row>
    <row r="30" spans="1:11" ht="37.5" x14ac:dyDescent="0.25">
      <c r="A30" s="33">
        <v>26</v>
      </c>
      <c r="B30" s="31" t="s">
        <v>19</v>
      </c>
      <c r="C30" s="34" t="s">
        <v>1632</v>
      </c>
      <c r="D30" s="35" t="s">
        <v>1641</v>
      </c>
      <c r="E30" s="31" t="s">
        <v>1591</v>
      </c>
      <c r="F30" s="31" t="s">
        <v>1275</v>
      </c>
      <c r="G30" s="35" t="s">
        <v>1656</v>
      </c>
      <c r="H30" s="31" t="s">
        <v>1274</v>
      </c>
      <c r="I30" s="31">
        <v>6</v>
      </c>
      <c r="J30" s="36">
        <f t="shared" si="3"/>
        <v>56500</v>
      </c>
      <c r="K30" s="103">
        <v>339000</v>
      </c>
    </row>
    <row r="31" spans="1:11" ht="37.5" x14ac:dyDescent="0.25">
      <c r="A31" s="33">
        <v>27</v>
      </c>
      <c r="B31" s="31" t="s">
        <v>19</v>
      </c>
      <c r="C31" s="34" t="s">
        <v>1632</v>
      </c>
      <c r="D31" s="35" t="s">
        <v>1642</v>
      </c>
      <c r="E31" s="31" t="s">
        <v>1591</v>
      </c>
      <c r="F31" s="31" t="s">
        <v>1275</v>
      </c>
      <c r="G31" s="35" t="s">
        <v>1657</v>
      </c>
      <c r="H31" s="31" t="s">
        <v>1274</v>
      </c>
      <c r="I31" s="31">
        <v>30</v>
      </c>
      <c r="J31" s="36">
        <f t="shared" si="3"/>
        <v>22101</v>
      </c>
      <c r="K31" s="103">
        <v>663030</v>
      </c>
    </row>
    <row r="32" spans="1:11" ht="37.5" x14ac:dyDescent="0.25">
      <c r="A32" s="33">
        <v>28</v>
      </c>
      <c r="B32" s="31" t="s">
        <v>19</v>
      </c>
      <c r="C32" s="34" t="s">
        <v>1632</v>
      </c>
      <c r="D32" s="35" t="s">
        <v>1643</v>
      </c>
      <c r="E32" s="31" t="s">
        <v>1591</v>
      </c>
      <c r="F32" s="31" t="s">
        <v>1275</v>
      </c>
      <c r="G32" s="35" t="s">
        <v>1658</v>
      </c>
      <c r="H32" s="31" t="s">
        <v>1274</v>
      </c>
      <c r="I32" s="31">
        <v>15</v>
      </c>
      <c r="J32" s="36">
        <f t="shared" si="3"/>
        <v>6000</v>
      </c>
      <c r="K32" s="103">
        <v>90000</v>
      </c>
    </row>
    <row r="33" spans="1:11" ht="37.5" x14ac:dyDescent="0.25">
      <c r="A33" s="33">
        <v>29</v>
      </c>
      <c r="B33" s="31" t="s">
        <v>19</v>
      </c>
      <c r="C33" s="34" t="s">
        <v>1632</v>
      </c>
      <c r="D33" s="35" t="s">
        <v>1643</v>
      </c>
      <c r="E33" s="31" t="s">
        <v>1591</v>
      </c>
      <c r="F33" s="31" t="s">
        <v>1275</v>
      </c>
      <c r="G33" s="35" t="s">
        <v>1659</v>
      </c>
      <c r="H33" s="31" t="s">
        <v>1274</v>
      </c>
      <c r="I33" s="31">
        <v>8</v>
      </c>
      <c r="J33" s="36">
        <f t="shared" si="3"/>
        <v>20000</v>
      </c>
      <c r="K33" s="103">
        <v>160000</v>
      </c>
    </row>
    <row r="34" spans="1:11" ht="37.5" x14ac:dyDescent="0.25">
      <c r="A34" s="33">
        <v>30</v>
      </c>
      <c r="B34" s="31" t="s">
        <v>19</v>
      </c>
      <c r="C34" s="34" t="s">
        <v>1632</v>
      </c>
      <c r="D34" s="35" t="s">
        <v>1643</v>
      </c>
      <c r="E34" s="31" t="s">
        <v>1591</v>
      </c>
      <c r="F34" s="31" t="s">
        <v>1275</v>
      </c>
      <c r="G34" s="35" t="s">
        <v>1660</v>
      </c>
      <c r="H34" s="31" t="s">
        <v>1274</v>
      </c>
      <c r="I34" s="31">
        <v>10</v>
      </c>
      <c r="J34" s="36">
        <f t="shared" si="3"/>
        <v>10000</v>
      </c>
      <c r="K34" s="103">
        <v>100000</v>
      </c>
    </row>
    <row r="35" spans="1:11" ht="37.5" x14ac:dyDescent="0.25">
      <c r="A35" s="33">
        <v>31</v>
      </c>
      <c r="B35" s="31" t="s">
        <v>19</v>
      </c>
      <c r="C35" s="34" t="s">
        <v>1632</v>
      </c>
      <c r="D35" s="35" t="s">
        <v>1643</v>
      </c>
      <c r="E35" s="31" t="s">
        <v>1591</v>
      </c>
      <c r="F35" s="31" t="s">
        <v>1275</v>
      </c>
      <c r="G35" s="35" t="s">
        <v>1661</v>
      </c>
      <c r="H35" s="31" t="s">
        <v>1274</v>
      </c>
      <c r="I35" s="31">
        <v>142</v>
      </c>
      <c r="J35" s="36">
        <f t="shared" si="3"/>
        <v>9000</v>
      </c>
      <c r="K35" s="103">
        <v>1278000</v>
      </c>
    </row>
    <row r="36" spans="1:11" ht="37.5" x14ac:dyDescent="0.25">
      <c r="A36" s="33">
        <v>32</v>
      </c>
      <c r="B36" s="31" t="s">
        <v>19</v>
      </c>
      <c r="C36" s="34" t="s">
        <v>1632</v>
      </c>
      <c r="D36" s="35" t="s">
        <v>1643</v>
      </c>
      <c r="E36" s="31" t="s">
        <v>1591</v>
      </c>
      <c r="F36" s="31" t="s">
        <v>1275</v>
      </c>
      <c r="G36" s="35" t="s">
        <v>1662</v>
      </c>
      <c r="H36" s="31" t="s">
        <v>1274</v>
      </c>
      <c r="I36" s="31">
        <v>40</v>
      </c>
      <c r="J36" s="36">
        <f t="shared" si="3"/>
        <v>10000</v>
      </c>
      <c r="K36" s="103">
        <v>400000</v>
      </c>
    </row>
    <row r="37" spans="1:11" ht="37.5" x14ac:dyDescent="0.25">
      <c r="A37" s="33">
        <v>33</v>
      </c>
      <c r="B37" s="31" t="s">
        <v>19</v>
      </c>
      <c r="C37" s="34" t="s">
        <v>1632</v>
      </c>
      <c r="D37" s="35" t="s">
        <v>1643</v>
      </c>
      <c r="E37" s="31" t="s">
        <v>1591</v>
      </c>
      <c r="F37" s="31" t="s">
        <v>1275</v>
      </c>
      <c r="G37" s="35" t="s">
        <v>1663</v>
      </c>
      <c r="H37" s="31" t="s">
        <v>1274</v>
      </c>
      <c r="I37" s="31">
        <v>10</v>
      </c>
      <c r="J37" s="36">
        <f t="shared" si="3"/>
        <v>47000</v>
      </c>
      <c r="K37" s="103">
        <v>470000</v>
      </c>
    </row>
    <row r="38" spans="1:11" ht="37.5" x14ac:dyDescent="0.25">
      <c r="A38" s="33">
        <v>34</v>
      </c>
      <c r="B38" s="31" t="s">
        <v>19</v>
      </c>
      <c r="C38" s="34" t="s">
        <v>1632</v>
      </c>
      <c r="D38" s="35" t="s">
        <v>1643</v>
      </c>
      <c r="E38" s="31" t="s">
        <v>1591</v>
      </c>
      <c r="F38" s="31" t="s">
        <v>1275</v>
      </c>
      <c r="G38" s="35" t="s">
        <v>1664</v>
      </c>
      <c r="H38" s="31" t="s">
        <v>1274</v>
      </c>
      <c r="I38" s="31">
        <v>100</v>
      </c>
      <c r="J38" s="36">
        <f t="shared" si="3"/>
        <v>14000</v>
      </c>
      <c r="K38" s="103">
        <v>1400000</v>
      </c>
    </row>
    <row r="39" spans="1:11" ht="56.25" x14ac:dyDescent="0.25">
      <c r="A39" s="33">
        <v>35</v>
      </c>
      <c r="B39" s="31" t="s">
        <v>19</v>
      </c>
      <c r="C39" s="34" t="s">
        <v>1634</v>
      </c>
      <c r="D39" s="35" t="s">
        <v>1644</v>
      </c>
      <c r="E39" s="31" t="s">
        <v>1591</v>
      </c>
      <c r="F39" s="31" t="s">
        <v>1606</v>
      </c>
      <c r="G39" s="35" t="s">
        <v>1665</v>
      </c>
      <c r="H39" s="31" t="s">
        <v>1675</v>
      </c>
      <c r="I39" s="31">
        <v>5</v>
      </c>
      <c r="J39" s="36">
        <f t="shared" si="3"/>
        <v>313560</v>
      </c>
      <c r="K39" s="103">
        <v>1567800</v>
      </c>
    </row>
    <row r="40" spans="1:11" ht="37.5" x14ac:dyDescent="0.25">
      <c r="A40" s="33">
        <v>36</v>
      </c>
      <c r="B40" s="31" t="s">
        <v>19</v>
      </c>
      <c r="C40" s="34" t="s">
        <v>1634</v>
      </c>
      <c r="D40" s="35" t="s">
        <v>1645</v>
      </c>
      <c r="E40" s="31" t="s">
        <v>1591</v>
      </c>
      <c r="F40" s="31" t="s">
        <v>1275</v>
      </c>
      <c r="G40" s="35" t="s">
        <v>1666</v>
      </c>
      <c r="H40" s="31" t="s">
        <v>1274</v>
      </c>
      <c r="I40" s="31">
        <v>26</v>
      </c>
      <c r="J40" s="36">
        <f t="shared" si="3"/>
        <v>260000</v>
      </c>
      <c r="K40" s="103">
        <v>6760000</v>
      </c>
    </row>
    <row r="41" spans="1:11" ht="37.5" x14ac:dyDescent="0.25">
      <c r="A41" s="33">
        <v>37</v>
      </c>
      <c r="B41" s="31" t="s">
        <v>19</v>
      </c>
      <c r="C41" s="34" t="s">
        <v>1635</v>
      </c>
      <c r="D41" s="35" t="s">
        <v>1646</v>
      </c>
      <c r="E41" s="31" t="s">
        <v>1591</v>
      </c>
      <c r="F41" s="31" t="s">
        <v>1275</v>
      </c>
      <c r="G41" s="35" t="s">
        <v>1667</v>
      </c>
      <c r="H41" s="31" t="s">
        <v>1676</v>
      </c>
      <c r="I41" s="31">
        <v>8</v>
      </c>
      <c r="J41" s="36">
        <f t="shared" si="3"/>
        <v>269999</v>
      </c>
      <c r="K41" s="103">
        <v>2159992</v>
      </c>
    </row>
    <row r="42" spans="1:11" ht="37.5" x14ac:dyDescent="0.25">
      <c r="A42" s="33">
        <v>38</v>
      </c>
      <c r="B42" s="31" t="s">
        <v>19</v>
      </c>
      <c r="C42" s="34" t="s">
        <v>1632</v>
      </c>
      <c r="D42" s="35" t="s">
        <v>1647</v>
      </c>
      <c r="E42" s="31" t="s">
        <v>1591</v>
      </c>
      <c r="F42" s="31" t="s">
        <v>1275</v>
      </c>
      <c r="G42" s="35" t="s">
        <v>1668</v>
      </c>
      <c r="H42" s="31" t="s">
        <v>1274</v>
      </c>
      <c r="I42" s="31">
        <v>50</v>
      </c>
      <c r="J42" s="36">
        <f t="shared" si="3"/>
        <v>6390</v>
      </c>
      <c r="K42" s="103">
        <v>319500</v>
      </c>
    </row>
    <row r="43" spans="1:11" ht="37.5" x14ac:dyDescent="0.25">
      <c r="A43" s="33">
        <v>39</v>
      </c>
      <c r="B43" s="31" t="s">
        <v>19</v>
      </c>
      <c r="C43" s="34" t="s">
        <v>1632</v>
      </c>
      <c r="D43" s="35" t="s">
        <v>1648</v>
      </c>
      <c r="E43" s="31" t="s">
        <v>1591</v>
      </c>
      <c r="F43" s="31" t="s">
        <v>1275</v>
      </c>
      <c r="G43" s="35" t="s">
        <v>1669</v>
      </c>
      <c r="H43" s="31" t="s">
        <v>1274</v>
      </c>
      <c r="I43" s="31">
        <v>30</v>
      </c>
      <c r="J43" s="36">
        <f t="shared" si="3"/>
        <v>7830</v>
      </c>
      <c r="K43" s="103">
        <v>234900</v>
      </c>
    </row>
    <row r="44" spans="1:11" ht="37.5" x14ac:dyDescent="0.25">
      <c r="A44" s="33">
        <v>40</v>
      </c>
      <c r="B44" s="31" t="s">
        <v>19</v>
      </c>
      <c r="C44" s="34" t="s">
        <v>1632</v>
      </c>
      <c r="D44" s="35" t="s">
        <v>1649</v>
      </c>
      <c r="E44" s="31" t="s">
        <v>1591</v>
      </c>
      <c r="F44" s="31" t="s">
        <v>1275</v>
      </c>
      <c r="G44" s="35" t="s">
        <v>1670</v>
      </c>
      <c r="H44" s="31" t="s">
        <v>1274</v>
      </c>
      <c r="I44" s="31">
        <v>100</v>
      </c>
      <c r="J44" s="36">
        <f t="shared" si="3"/>
        <v>2000</v>
      </c>
      <c r="K44" s="103">
        <v>200000</v>
      </c>
    </row>
    <row r="45" spans="1:11" ht="37.5" x14ac:dyDescent="0.25">
      <c r="A45" s="33">
        <v>41</v>
      </c>
      <c r="B45" s="31" t="s">
        <v>19</v>
      </c>
      <c r="C45" s="34" t="s">
        <v>1632</v>
      </c>
      <c r="D45" s="35" t="s">
        <v>1649</v>
      </c>
      <c r="E45" s="31" t="s">
        <v>1591</v>
      </c>
      <c r="F45" s="31" t="s">
        <v>1275</v>
      </c>
      <c r="G45" s="35" t="s">
        <v>1671</v>
      </c>
      <c r="H45" s="31" t="s">
        <v>1274</v>
      </c>
      <c r="I45" s="31">
        <v>20</v>
      </c>
      <c r="J45" s="36">
        <f t="shared" si="3"/>
        <v>2300</v>
      </c>
      <c r="K45" s="103">
        <v>46000</v>
      </c>
    </row>
    <row r="46" spans="1:11" ht="37.5" x14ac:dyDescent="0.25">
      <c r="A46" s="33">
        <v>42</v>
      </c>
      <c r="B46" s="31" t="s">
        <v>19</v>
      </c>
      <c r="C46" s="34" t="s">
        <v>1632</v>
      </c>
      <c r="D46" s="35" t="s">
        <v>1649</v>
      </c>
      <c r="E46" s="31" t="s">
        <v>1591</v>
      </c>
      <c r="F46" s="31" t="s">
        <v>1275</v>
      </c>
      <c r="G46" s="35" t="s">
        <v>1672</v>
      </c>
      <c r="H46" s="31" t="s">
        <v>1274</v>
      </c>
      <c r="I46" s="31">
        <v>20</v>
      </c>
      <c r="J46" s="36">
        <f t="shared" si="3"/>
        <v>23000</v>
      </c>
      <c r="K46" s="103">
        <v>460000</v>
      </c>
    </row>
    <row r="47" spans="1:11" ht="37.5" x14ac:dyDescent="0.25">
      <c r="A47" s="33">
        <v>43</v>
      </c>
      <c r="B47" s="31" t="s">
        <v>19</v>
      </c>
      <c r="C47" s="34" t="s">
        <v>1632</v>
      </c>
      <c r="D47" s="35" t="s">
        <v>1649</v>
      </c>
      <c r="E47" s="31" t="s">
        <v>1591</v>
      </c>
      <c r="F47" s="31" t="s">
        <v>1275</v>
      </c>
      <c r="G47" s="35" t="s">
        <v>1673</v>
      </c>
      <c r="H47" s="31" t="s">
        <v>1274</v>
      </c>
      <c r="I47" s="31">
        <v>10</v>
      </c>
      <c r="J47" s="36">
        <f t="shared" si="3"/>
        <v>84000</v>
      </c>
      <c r="K47" s="103">
        <v>840000</v>
      </c>
    </row>
    <row r="48" spans="1:11" ht="37.5" x14ac:dyDescent="0.25">
      <c r="A48" s="33">
        <v>44</v>
      </c>
      <c r="B48" s="31" t="s">
        <v>19</v>
      </c>
      <c r="C48" s="34" t="s">
        <v>1632</v>
      </c>
      <c r="D48" s="35" t="s">
        <v>1649</v>
      </c>
      <c r="E48" s="31" t="s">
        <v>1591</v>
      </c>
      <c r="F48" s="31" t="s">
        <v>1275</v>
      </c>
      <c r="G48" s="35" t="s">
        <v>1674</v>
      </c>
      <c r="H48" s="31" t="s">
        <v>1274</v>
      </c>
      <c r="I48" s="31">
        <v>50</v>
      </c>
      <c r="J48" s="36">
        <f t="shared" si="3"/>
        <v>8000</v>
      </c>
      <c r="K48" s="103">
        <v>400000</v>
      </c>
    </row>
    <row r="49" spans="1:11" ht="56.25" x14ac:dyDescent="0.25">
      <c r="A49" s="33">
        <v>45</v>
      </c>
      <c r="B49" s="31" t="s">
        <v>19</v>
      </c>
      <c r="C49" s="37">
        <v>4299990</v>
      </c>
      <c r="D49" s="38" t="s">
        <v>1726</v>
      </c>
      <c r="E49" s="31" t="s">
        <v>1591</v>
      </c>
      <c r="F49" s="31" t="s">
        <v>1606</v>
      </c>
      <c r="G49" s="31"/>
      <c r="H49" s="37" t="s">
        <v>1730</v>
      </c>
      <c r="I49" s="37">
        <v>4</v>
      </c>
      <c r="J49" s="36">
        <f t="shared" si="3"/>
        <v>10075000</v>
      </c>
      <c r="K49" s="39">
        <v>40300000</v>
      </c>
    </row>
    <row r="50" spans="1:11" ht="56.25" x14ac:dyDescent="0.25">
      <c r="A50" s="33">
        <v>46</v>
      </c>
      <c r="B50" s="31" t="s">
        <v>19</v>
      </c>
      <c r="C50" s="37">
        <v>4299990</v>
      </c>
      <c r="D50" s="38" t="s">
        <v>1681</v>
      </c>
      <c r="E50" s="31" t="s">
        <v>1591</v>
      </c>
      <c r="F50" s="31" t="s">
        <v>1606</v>
      </c>
      <c r="G50" s="31"/>
      <c r="H50" s="37" t="s">
        <v>1274</v>
      </c>
      <c r="I50" s="37">
        <v>367</v>
      </c>
      <c r="J50" s="31">
        <f t="shared" ref="J50:J113" si="4">K50/I50</f>
        <v>145000</v>
      </c>
      <c r="K50" s="39">
        <v>53215000</v>
      </c>
    </row>
    <row r="51" spans="1:11" ht="56.25" x14ac:dyDescent="0.25">
      <c r="A51" s="33">
        <v>47</v>
      </c>
      <c r="B51" s="31" t="s">
        <v>19</v>
      </c>
      <c r="C51" s="37">
        <v>4299990</v>
      </c>
      <c r="D51" s="38" t="s">
        <v>1727</v>
      </c>
      <c r="E51" s="31" t="s">
        <v>1591</v>
      </c>
      <c r="F51" s="31" t="s">
        <v>1606</v>
      </c>
      <c r="G51" s="31"/>
      <c r="H51" s="37" t="s">
        <v>1731</v>
      </c>
      <c r="I51" s="37">
        <v>1</v>
      </c>
      <c r="J51" s="31">
        <f t="shared" si="4"/>
        <v>1070000</v>
      </c>
      <c r="K51" s="39">
        <v>1070000</v>
      </c>
    </row>
    <row r="52" spans="1:11" ht="56.25" x14ac:dyDescent="0.25">
      <c r="A52" s="33">
        <v>48</v>
      </c>
      <c r="B52" s="31" t="s">
        <v>19</v>
      </c>
      <c r="C52" s="37">
        <v>4252130</v>
      </c>
      <c r="D52" s="38" t="s">
        <v>1728</v>
      </c>
      <c r="E52" s="31" t="s">
        <v>1591</v>
      </c>
      <c r="F52" s="31" t="s">
        <v>1606</v>
      </c>
      <c r="G52" s="31"/>
      <c r="H52" s="37" t="s">
        <v>1274</v>
      </c>
      <c r="I52" s="37">
        <v>1000</v>
      </c>
      <c r="J52" s="31">
        <f t="shared" si="4"/>
        <v>1840</v>
      </c>
      <c r="K52" s="39">
        <v>1840000</v>
      </c>
    </row>
    <row r="53" spans="1:11" ht="56.25" x14ac:dyDescent="0.25">
      <c r="A53" s="33">
        <v>49</v>
      </c>
      <c r="B53" s="31" t="s">
        <v>19</v>
      </c>
      <c r="C53" s="37">
        <v>4299990</v>
      </c>
      <c r="D53" s="38" t="s">
        <v>1729</v>
      </c>
      <c r="E53" s="31" t="s">
        <v>1591</v>
      </c>
      <c r="F53" s="31" t="s">
        <v>1606</v>
      </c>
      <c r="G53" s="31"/>
      <c r="H53" s="37" t="s">
        <v>1732</v>
      </c>
      <c r="I53" s="37">
        <v>1</v>
      </c>
      <c r="J53" s="31">
        <f t="shared" si="4"/>
        <v>24840000</v>
      </c>
      <c r="K53" s="39">
        <v>24840000</v>
      </c>
    </row>
    <row r="54" spans="1:11" ht="56.25" x14ac:dyDescent="0.25">
      <c r="A54" s="33">
        <v>50</v>
      </c>
      <c r="B54" s="31" t="s">
        <v>19</v>
      </c>
      <c r="C54" s="37">
        <v>4821190</v>
      </c>
      <c r="D54" s="38" t="s">
        <v>1677</v>
      </c>
      <c r="E54" s="31" t="s">
        <v>1591</v>
      </c>
      <c r="F54" s="31" t="s">
        <v>1606</v>
      </c>
      <c r="G54" s="31"/>
      <c r="H54" s="37" t="s">
        <v>1733</v>
      </c>
      <c r="I54" s="37">
        <v>1</v>
      </c>
      <c r="J54" s="31">
        <f t="shared" si="4"/>
        <v>10547000</v>
      </c>
      <c r="K54" s="39">
        <v>10547000</v>
      </c>
    </row>
    <row r="55" spans="1:11" ht="56.25" x14ac:dyDescent="0.25">
      <c r="A55" s="33">
        <v>51</v>
      </c>
      <c r="B55" s="31" t="s">
        <v>19</v>
      </c>
      <c r="C55" s="37">
        <v>4299990</v>
      </c>
      <c r="D55" s="38" t="s">
        <v>1678</v>
      </c>
      <c r="E55" s="31" t="s">
        <v>1591</v>
      </c>
      <c r="F55" s="31" t="s">
        <v>1606</v>
      </c>
      <c r="G55" s="31"/>
      <c r="H55" s="37" t="s">
        <v>1274</v>
      </c>
      <c r="I55" s="37">
        <v>50</v>
      </c>
      <c r="J55" s="31">
        <f t="shared" si="4"/>
        <v>25000</v>
      </c>
      <c r="K55" s="39">
        <v>1250000</v>
      </c>
    </row>
    <row r="56" spans="1:11" ht="56.25" x14ac:dyDescent="0.25">
      <c r="A56" s="33">
        <v>52</v>
      </c>
      <c r="B56" s="31" t="s">
        <v>19</v>
      </c>
      <c r="C56" s="37">
        <v>4299990</v>
      </c>
      <c r="D56" s="38" t="s">
        <v>1679</v>
      </c>
      <c r="E56" s="31" t="s">
        <v>1591</v>
      </c>
      <c r="F56" s="31" t="s">
        <v>1606</v>
      </c>
      <c r="G56" s="31"/>
      <c r="H56" s="37" t="s">
        <v>1274</v>
      </c>
      <c r="I56" s="37">
        <v>1</v>
      </c>
      <c r="J56" s="31">
        <f t="shared" si="4"/>
        <v>20000000</v>
      </c>
      <c r="K56" s="39">
        <v>20000000</v>
      </c>
    </row>
    <row r="57" spans="1:11" ht="56.25" x14ac:dyDescent="0.25">
      <c r="A57" s="33">
        <v>53</v>
      </c>
      <c r="B57" s="31" t="s">
        <v>19</v>
      </c>
      <c r="C57" s="37">
        <v>4821190</v>
      </c>
      <c r="D57" s="38" t="s">
        <v>1677</v>
      </c>
      <c r="E57" s="31" t="s">
        <v>1591</v>
      </c>
      <c r="F57" s="31" t="s">
        <v>1606</v>
      </c>
      <c r="G57" s="31"/>
      <c r="H57" s="37" t="s">
        <v>1733</v>
      </c>
      <c r="I57" s="37">
        <v>1</v>
      </c>
      <c r="J57" s="31">
        <f t="shared" si="4"/>
        <v>9530000</v>
      </c>
      <c r="K57" s="39">
        <v>9530000</v>
      </c>
    </row>
    <row r="58" spans="1:11" ht="56.25" x14ac:dyDescent="0.25">
      <c r="A58" s="33">
        <v>54</v>
      </c>
      <c r="B58" s="31" t="s">
        <v>19</v>
      </c>
      <c r="C58" s="37">
        <v>4299990</v>
      </c>
      <c r="D58" s="38" t="s">
        <v>1680</v>
      </c>
      <c r="E58" s="31" t="s">
        <v>1591</v>
      </c>
      <c r="F58" s="31" t="s">
        <v>1606</v>
      </c>
      <c r="G58" s="31"/>
      <c r="H58" s="37" t="s">
        <v>1734</v>
      </c>
      <c r="I58" s="37">
        <v>16.100000000000001</v>
      </c>
      <c r="J58" s="31">
        <f t="shared" si="4"/>
        <v>380000</v>
      </c>
      <c r="K58" s="39">
        <v>6118000.0000000009</v>
      </c>
    </row>
    <row r="59" spans="1:11" ht="56.25" x14ac:dyDescent="0.25">
      <c r="A59" s="33">
        <v>55</v>
      </c>
      <c r="B59" s="31" t="s">
        <v>19</v>
      </c>
      <c r="C59" s="37">
        <v>4252130</v>
      </c>
      <c r="D59" s="38" t="s">
        <v>1605</v>
      </c>
      <c r="E59" s="31" t="s">
        <v>1591</v>
      </c>
      <c r="F59" s="31" t="s">
        <v>1606</v>
      </c>
      <c r="G59" s="31"/>
      <c r="H59" s="37" t="s">
        <v>1274</v>
      </c>
      <c r="I59" s="37">
        <v>49000</v>
      </c>
      <c r="J59" s="31">
        <f t="shared" si="4"/>
        <v>786.89468163265303</v>
      </c>
      <c r="K59" s="39">
        <f>11567351.82+26990487.58</f>
        <v>38557839.399999999</v>
      </c>
    </row>
    <row r="60" spans="1:11" ht="56.25" x14ac:dyDescent="0.25">
      <c r="A60" s="33">
        <v>56</v>
      </c>
      <c r="B60" s="31" t="s">
        <v>19</v>
      </c>
      <c r="C60" s="37">
        <v>4252110</v>
      </c>
      <c r="D60" s="38" t="s">
        <v>1681</v>
      </c>
      <c r="E60" s="31" t="s">
        <v>1591</v>
      </c>
      <c r="F60" s="31" t="s">
        <v>1606</v>
      </c>
      <c r="G60" s="31"/>
      <c r="H60" s="37" t="s">
        <v>1274</v>
      </c>
      <c r="I60" s="37">
        <v>20</v>
      </c>
      <c r="J60" s="31">
        <f t="shared" si="4"/>
        <v>325000</v>
      </c>
      <c r="K60" s="39">
        <v>6500000</v>
      </c>
    </row>
    <row r="61" spans="1:11" ht="56.25" x14ac:dyDescent="0.25">
      <c r="A61" s="33">
        <v>57</v>
      </c>
      <c r="B61" s="31" t="s">
        <v>19</v>
      </c>
      <c r="C61" s="37">
        <v>4252110</v>
      </c>
      <c r="D61" s="38" t="s">
        <v>1682</v>
      </c>
      <c r="E61" s="31" t="s">
        <v>1591</v>
      </c>
      <c r="F61" s="31" t="s">
        <v>1606</v>
      </c>
      <c r="G61" s="31"/>
      <c r="H61" s="37" t="s">
        <v>1274</v>
      </c>
      <c r="I61" s="37">
        <v>800</v>
      </c>
      <c r="J61" s="31">
        <f t="shared" si="4"/>
        <v>45000</v>
      </c>
      <c r="K61" s="39">
        <v>36000000</v>
      </c>
    </row>
    <row r="62" spans="1:11" ht="56.25" x14ac:dyDescent="0.25">
      <c r="A62" s="33">
        <v>58</v>
      </c>
      <c r="B62" s="31" t="s">
        <v>19</v>
      </c>
      <c r="C62" s="37">
        <v>4821190</v>
      </c>
      <c r="D62" s="38" t="s">
        <v>1683</v>
      </c>
      <c r="E62" s="31" t="s">
        <v>1591</v>
      </c>
      <c r="F62" s="31" t="s">
        <v>1606</v>
      </c>
      <c r="G62" s="31"/>
      <c r="H62" s="37" t="s">
        <v>1733</v>
      </c>
      <c r="I62" s="37">
        <v>1</v>
      </c>
      <c r="J62" s="31">
        <f t="shared" si="4"/>
        <v>11690000</v>
      </c>
      <c r="K62" s="39">
        <v>11690000</v>
      </c>
    </row>
    <row r="63" spans="1:11" ht="56.25" x14ac:dyDescent="0.25">
      <c r="A63" s="33">
        <v>59</v>
      </c>
      <c r="B63" s="31" t="s">
        <v>19</v>
      </c>
      <c r="C63" s="37">
        <v>4299990</v>
      </c>
      <c r="D63" s="38" t="s">
        <v>1684</v>
      </c>
      <c r="E63" s="31" t="s">
        <v>1591</v>
      </c>
      <c r="F63" s="31" t="s">
        <v>1606</v>
      </c>
      <c r="G63" s="31"/>
      <c r="H63" s="37" t="s">
        <v>1735</v>
      </c>
      <c r="I63" s="37">
        <v>1</v>
      </c>
      <c r="J63" s="31">
        <f t="shared" si="4"/>
        <v>5000000</v>
      </c>
      <c r="K63" s="39">
        <v>5000000</v>
      </c>
    </row>
    <row r="64" spans="1:11" ht="56.25" x14ac:dyDescent="0.25">
      <c r="A64" s="33">
        <v>60</v>
      </c>
      <c r="B64" s="31" t="s">
        <v>19</v>
      </c>
      <c r="C64" s="37">
        <v>4299990</v>
      </c>
      <c r="D64" s="38" t="s">
        <v>1685</v>
      </c>
      <c r="E64" s="31" t="s">
        <v>1591</v>
      </c>
      <c r="F64" s="31" t="s">
        <v>1606</v>
      </c>
      <c r="G64" s="31"/>
      <c r="H64" s="37" t="s">
        <v>1274</v>
      </c>
      <c r="I64" s="37">
        <v>207</v>
      </c>
      <c r="J64" s="31">
        <f t="shared" si="4"/>
        <v>1984093.6576811594</v>
      </c>
      <c r="K64" s="39">
        <f>123212216.14+287495171</f>
        <v>410707387.13999999</v>
      </c>
    </row>
    <row r="65" spans="1:11" ht="56.25" x14ac:dyDescent="0.25">
      <c r="A65" s="33">
        <v>61</v>
      </c>
      <c r="B65" s="31" t="s">
        <v>19</v>
      </c>
      <c r="C65" s="37">
        <v>4821190</v>
      </c>
      <c r="D65" s="38" t="s">
        <v>1677</v>
      </c>
      <c r="E65" s="31" t="s">
        <v>1591</v>
      </c>
      <c r="F65" s="31" t="s">
        <v>1606</v>
      </c>
      <c r="G65" s="31"/>
      <c r="H65" s="37" t="s">
        <v>1733</v>
      </c>
      <c r="I65" s="37">
        <v>1</v>
      </c>
      <c r="J65" s="31">
        <f t="shared" si="4"/>
        <v>2100000</v>
      </c>
      <c r="K65" s="39">
        <v>2100000</v>
      </c>
    </row>
    <row r="66" spans="1:11" ht="56.25" x14ac:dyDescent="0.25">
      <c r="A66" s="33">
        <v>62</v>
      </c>
      <c r="B66" s="31" t="s">
        <v>19</v>
      </c>
      <c r="C66" s="37">
        <v>4234920</v>
      </c>
      <c r="D66" s="38" t="s">
        <v>1686</v>
      </c>
      <c r="E66" s="31" t="s">
        <v>1591</v>
      </c>
      <c r="F66" s="31" t="s">
        <v>1606</v>
      </c>
      <c r="G66" s="31"/>
      <c r="H66" s="37" t="s">
        <v>1274</v>
      </c>
      <c r="I66" s="37">
        <v>394</v>
      </c>
      <c r="J66" s="31">
        <f t="shared" si="4"/>
        <v>22842.639593908629</v>
      </c>
      <c r="K66" s="39">
        <v>9000000</v>
      </c>
    </row>
    <row r="67" spans="1:11" ht="56.25" x14ac:dyDescent="0.25">
      <c r="A67" s="33">
        <v>63</v>
      </c>
      <c r="B67" s="31" t="s">
        <v>19</v>
      </c>
      <c r="C67" s="37">
        <v>4821190</v>
      </c>
      <c r="D67" s="38" t="s">
        <v>1687</v>
      </c>
      <c r="E67" s="31" t="s">
        <v>1591</v>
      </c>
      <c r="F67" s="31" t="s">
        <v>1606</v>
      </c>
      <c r="G67" s="31"/>
      <c r="H67" s="37" t="s">
        <v>1274</v>
      </c>
      <c r="I67" s="37">
        <v>4</v>
      </c>
      <c r="J67" s="31">
        <f t="shared" si="4"/>
        <v>2028000</v>
      </c>
      <c r="K67" s="39">
        <v>8112000</v>
      </c>
    </row>
    <row r="68" spans="1:11" ht="56.25" x14ac:dyDescent="0.25">
      <c r="A68" s="33">
        <v>64</v>
      </c>
      <c r="B68" s="31" t="s">
        <v>19</v>
      </c>
      <c r="C68" s="37">
        <v>4299990</v>
      </c>
      <c r="D68" s="38" t="s">
        <v>1688</v>
      </c>
      <c r="E68" s="31" t="s">
        <v>1591</v>
      </c>
      <c r="F68" s="31" t="s">
        <v>1606</v>
      </c>
      <c r="G68" s="31"/>
      <c r="H68" s="37" t="s">
        <v>1274</v>
      </c>
      <c r="I68" s="37">
        <v>107</v>
      </c>
      <c r="J68" s="31">
        <f t="shared" si="4"/>
        <v>70000</v>
      </c>
      <c r="K68" s="39">
        <v>7490000</v>
      </c>
    </row>
    <row r="69" spans="1:11" ht="56.25" x14ac:dyDescent="0.25">
      <c r="A69" s="33">
        <v>65</v>
      </c>
      <c r="B69" s="31" t="s">
        <v>19</v>
      </c>
      <c r="C69" s="37">
        <v>4252110</v>
      </c>
      <c r="D69" s="38" t="s">
        <v>1682</v>
      </c>
      <c r="E69" s="31" t="s">
        <v>1591</v>
      </c>
      <c r="F69" s="31" t="s">
        <v>1606</v>
      </c>
      <c r="G69" s="31"/>
      <c r="H69" s="37" t="s">
        <v>1274</v>
      </c>
      <c r="I69" s="37">
        <v>75</v>
      </c>
      <c r="J69" s="31">
        <f t="shared" si="4"/>
        <v>11500</v>
      </c>
      <c r="K69" s="39">
        <v>862500</v>
      </c>
    </row>
    <row r="70" spans="1:11" ht="56.25" x14ac:dyDescent="0.25">
      <c r="A70" s="33">
        <v>66</v>
      </c>
      <c r="B70" s="31" t="s">
        <v>19</v>
      </c>
      <c r="C70" s="37">
        <v>4821190</v>
      </c>
      <c r="D70" s="38" t="s">
        <v>1689</v>
      </c>
      <c r="E70" s="31" t="s">
        <v>1591</v>
      </c>
      <c r="F70" s="31" t="s">
        <v>1606</v>
      </c>
      <c r="G70" s="31"/>
      <c r="H70" s="37" t="s">
        <v>1274</v>
      </c>
      <c r="I70" s="37">
        <v>200</v>
      </c>
      <c r="J70" s="31">
        <f t="shared" si="4"/>
        <v>5300</v>
      </c>
      <c r="K70" s="39">
        <v>1060000</v>
      </c>
    </row>
    <row r="71" spans="1:11" ht="56.25" x14ac:dyDescent="0.25">
      <c r="A71" s="33">
        <v>67</v>
      </c>
      <c r="B71" s="31" t="s">
        <v>19</v>
      </c>
      <c r="C71" s="37">
        <v>4821190</v>
      </c>
      <c r="D71" s="38" t="s">
        <v>1690</v>
      </c>
      <c r="E71" s="31" t="s">
        <v>1591</v>
      </c>
      <c r="F71" s="31" t="s">
        <v>1606</v>
      </c>
      <c r="G71" s="31"/>
      <c r="H71" s="37" t="s">
        <v>1274</v>
      </c>
      <c r="I71" s="37">
        <v>300</v>
      </c>
      <c r="J71" s="31">
        <f t="shared" si="4"/>
        <v>1260</v>
      </c>
      <c r="K71" s="39">
        <v>378000</v>
      </c>
    </row>
    <row r="72" spans="1:11" ht="75" x14ac:dyDescent="0.25">
      <c r="A72" s="33">
        <v>68</v>
      </c>
      <c r="B72" s="31" t="s">
        <v>19</v>
      </c>
      <c r="C72" s="37">
        <v>4299990</v>
      </c>
      <c r="D72" s="38" t="s">
        <v>1691</v>
      </c>
      <c r="E72" s="31" t="s">
        <v>1591</v>
      </c>
      <c r="F72" s="31" t="s">
        <v>1606</v>
      </c>
      <c r="G72" s="31"/>
      <c r="H72" s="37" t="s">
        <v>1731</v>
      </c>
      <c r="I72" s="37">
        <v>1</v>
      </c>
      <c r="J72" s="31">
        <f t="shared" si="4"/>
        <v>3097200000</v>
      </c>
      <c r="K72" s="39">
        <v>3097200000</v>
      </c>
    </row>
    <row r="73" spans="1:11" ht="56.25" x14ac:dyDescent="0.25">
      <c r="A73" s="33">
        <v>69</v>
      </c>
      <c r="B73" s="31" t="s">
        <v>19</v>
      </c>
      <c r="C73" s="37">
        <v>4299990</v>
      </c>
      <c r="D73" s="38" t="s">
        <v>1692</v>
      </c>
      <c r="E73" s="31" t="s">
        <v>1591</v>
      </c>
      <c r="F73" s="31" t="s">
        <v>1606</v>
      </c>
      <c r="G73" s="31"/>
      <c r="H73" s="37" t="s">
        <v>1731</v>
      </c>
      <c r="I73" s="37">
        <v>1</v>
      </c>
      <c r="J73" s="31">
        <f t="shared" si="4"/>
        <v>3097200000</v>
      </c>
      <c r="K73" s="39">
        <v>3097200000</v>
      </c>
    </row>
    <row r="74" spans="1:11" ht="56.25" x14ac:dyDescent="0.25">
      <c r="A74" s="33">
        <v>70</v>
      </c>
      <c r="B74" s="31" t="s">
        <v>19</v>
      </c>
      <c r="C74" s="37">
        <v>4299990</v>
      </c>
      <c r="D74" s="38" t="s">
        <v>1693</v>
      </c>
      <c r="E74" s="31" t="s">
        <v>1591</v>
      </c>
      <c r="F74" s="31" t="s">
        <v>1606</v>
      </c>
      <c r="G74" s="31"/>
      <c r="H74" s="37" t="s">
        <v>1731</v>
      </c>
      <c r="I74" s="37">
        <v>1</v>
      </c>
      <c r="J74" s="31">
        <f t="shared" si="4"/>
        <v>3097200000</v>
      </c>
      <c r="K74" s="39">
        <v>3097200000</v>
      </c>
    </row>
    <row r="75" spans="1:11" ht="56.25" x14ac:dyDescent="0.25">
      <c r="A75" s="33">
        <v>71</v>
      </c>
      <c r="B75" s="31" t="s">
        <v>19</v>
      </c>
      <c r="C75" s="37">
        <v>4299990</v>
      </c>
      <c r="D75" s="38" t="s">
        <v>1694</v>
      </c>
      <c r="E75" s="31" t="s">
        <v>1591</v>
      </c>
      <c r="F75" s="31" t="s">
        <v>1606</v>
      </c>
      <c r="G75" s="31"/>
      <c r="H75" s="37" t="s">
        <v>1731</v>
      </c>
      <c r="I75" s="37">
        <v>1</v>
      </c>
      <c r="J75" s="31">
        <f t="shared" si="4"/>
        <v>3097200000</v>
      </c>
      <c r="K75" s="39">
        <v>3097200000</v>
      </c>
    </row>
    <row r="76" spans="1:11" ht="56.25" x14ac:dyDescent="0.25">
      <c r="A76" s="33">
        <v>72</v>
      </c>
      <c r="B76" s="31" t="s">
        <v>19</v>
      </c>
      <c r="C76" s="37">
        <v>4299990</v>
      </c>
      <c r="D76" s="38" t="s">
        <v>1695</v>
      </c>
      <c r="E76" s="31" t="s">
        <v>1591</v>
      </c>
      <c r="F76" s="31" t="s">
        <v>1606</v>
      </c>
      <c r="G76" s="31"/>
      <c r="H76" s="37" t="s">
        <v>1731</v>
      </c>
      <c r="I76" s="37">
        <v>1</v>
      </c>
      <c r="J76" s="31">
        <f t="shared" si="4"/>
        <v>3097200000</v>
      </c>
      <c r="K76" s="39">
        <v>3097200000</v>
      </c>
    </row>
    <row r="77" spans="1:11" ht="56.25" x14ac:dyDescent="0.25">
      <c r="A77" s="33">
        <v>73</v>
      </c>
      <c r="B77" s="31" t="s">
        <v>19</v>
      </c>
      <c r="C77" s="37">
        <v>4299990</v>
      </c>
      <c r="D77" s="38" t="s">
        <v>1688</v>
      </c>
      <c r="E77" s="31" t="s">
        <v>1591</v>
      </c>
      <c r="F77" s="31" t="s">
        <v>1606</v>
      </c>
      <c r="G77" s="31"/>
      <c r="H77" s="37" t="s">
        <v>1274</v>
      </c>
      <c r="I77" s="37">
        <v>14</v>
      </c>
      <c r="J77" s="31">
        <f t="shared" si="4"/>
        <v>110000</v>
      </c>
      <c r="K77" s="39">
        <v>1540000</v>
      </c>
    </row>
    <row r="78" spans="1:11" ht="56.25" x14ac:dyDescent="0.25">
      <c r="A78" s="33">
        <v>74</v>
      </c>
      <c r="B78" s="31" t="s">
        <v>19</v>
      </c>
      <c r="C78" s="37">
        <v>4299990</v>
      </c>
      <c r="D78" s="38" t="s">
        <v>1696</v>
      </c>
      <c r="E78" s="31" t="s">
        <v>1591</v>
      </c>
      <c r="F78" s="31" t="s">
        <v>1606</v>
      </c>
      <c r="G78" s="31"/>
      <c r="H78" s="37" t="s">
        <v>1274</v>
      </c>
      <c r="I78" s="37">
        <v>20</v>
      </c>
      <c r="J78" s="31">
        <f t="shared" si="4"/>
        <v>400000</v>
      </c>
      <c r="K78" s="39">
        <v>8000000</v>
      </c>
    </row>
    <row r="79" spans="1:11" ht="56.25" x14ac:dyDescent="0.25">
      <c r="A79" s="33">
        <v>75</v>
      </c>
      <c r="B79" s="31" t="s">
        <v>19</v>
      </c>
      <c r="C79" s="37">
        <v>4252110</v>
      </c>
      <c r="D79" s="38" t="s">
        <v>1697</v>
      </c>
      <c r="E79" s="31" t="s">
        <v>1591</v>
      </c>
      <c r="F79" s="31" t="s">
        <v>1606</v>
      </c>
      <c r="G79" s="31"/>
      <c r="H79" s="37" t="s">
        <v>1736</v>
      </c>
      <c r="I79" s="37">
        <v>745</v>
      </c>
      <c r="J79" s="31">
        <f t="shared" si="4"/>
        <v>11496.644295302014</v>
      </c>
      <c r="K79" s="39">
        <v>8565000</v>
      </c>
    </row>
    <row r="80" spans="1:11" ht="56.25" x14ac:dyDescent="0.25">
      <c r="A80" s="33">
        <v>76</v>
      </c>
      <c r="B80" s="31" t="s">
        <v>19</v>
      </c>
      <c r="C80" s="37">
        <v>4821190</v>
      </c>
      <c r="D80" s="38" t="s">
        <v>1683</v>
      </c>
      <c r="E80" s="31" t="s">
        <v>1591</v>
      </c>
      <c r="F80" s="31" t="s">
        <v>1606</v>
      </c>
      <c r="G80" s="31"/>
      <c r="H80" s="37" t="s">
        <v>1733</v>
      </c>
      <c r="I80" s="37">
        <v>1</v>
      </c>
      <c r="J80" s="31">
        <f t="shared" si="4"/>
        <v>23380000</v>
      </c>
      <c r="K80" s="39">
        <v>23380000</v>
      </c>
    </row>
    <row r="81" spans="1:11" ht="56.25" x14ac:dyDescent="0.25">
      <c r="A81" s="33">
        <v>77</v>
      </c>
      <c r="B81" s="31" t="s">
        <v>19</v>
      </c>
      <c r="C81" s="37">
        <v>4299990</v>
      </c>
      <c r="D81" s="38" t="s">
        <v>1698</v>
      </c>
      <c r="E81" s="31" t="s">
        <v>1591</v>
      </c>
      <c r="F81" s="31" t="s">
        <v>1606</v>
      </c>
      <c r="G81" s="31"/>
      <c r="H81" s="37" t="s">
        <v>1274</v>
      </c>
      <c r="I81" s="37">
        <v>2500</v>
      </c>
      <c r="J81" s="31">
        <f t="shared" si="4"/>
        <v>1000.04</v>
      </c>
      <c r="K81" s="39">
        <v>2500100</v>
      </c>
    </row>
    <row r="82" spans="1:11" ht="56.25" x14ac:dyDescent="0.25">
      <c r="A82" s="33">
        <v>78</v>
      </c>
      <c r="B82" s="31" t="s">
        <v>19</v>
      </c>
      <c r="C82" s="37">
        <v>4821190</v>
      </c>
      <c r="D82" s="38" t="s">
        <v>1683</v>
      </c>
      <c r="E82" s="31" t="s">
        <v>1591</v>
      </c>
      <c r="F82" s="31" t="s">
        <v>1606</v>
      </c>
      <c r="G82" s="31"/>
      <c r="H82" s="37" t="s">
        <v>1733</v>
      </c>
      <c r="I82" s="37">
        <v>1</v>
      </c>
      <c r="J82" s="31">
        <f t="shared" si="4"/>
        <v>24309850</v>
      </c>
      <c r="K82" s="39">
        <v>24309850</v>
      </c>
    </row>
    <row r="83" spans="1:11" ht="56.25" x14ac:dyDescent="0.25">
      <c r="A83" s="33">
        <v>79</v>
      </c>
      <c r="B83" s="31" t="s">
        <v>19</v>
      </c>
      <c r="C83" s="37">
        <v>4299990</v>
      </c>
      <c r="D83" s="38" t="s">
        <v>1699</v>
      </c>
      <c r="E83" s="31" t="s">
        <v>1591</v>
      </c>
      <c r="F83" s="31" t="s">
        <v>1606</v>
      </c>
      <c r="G83" s="31"/>
      <c r="H83" s="37" t="s">
        <v>1733</v>
      </c>
      <c r="I83" s="37">
        <v>5</v>
      </c>
      <c r="J83" s="31">
        <f t="shared" si="4"/>
        <v>2000000</v>
      </c>
      <c r="K83" s="39">
        <v>10000000</v>
      </c>
    </row>
    <row r="84" spans="1:11" ht="56.25" x14ac:dyDescent="0.25">
      <c r="A84" s="33">
        <v>80</v>
      </c>
      <c r="B84" s="31" t="s">
        <v>19</v>
      </c>
      <c r="C84" s="37">
        <v>4821190</v>
      </c>
      <c r="D84" s="38" t="s">
        <v>1700</v>
      </c>
      <c r="E84" s="31" t="s">
        <v>1591</v>
      </c>
      <c r="F84" s="31" t="s">
        <v>1606</v>
      </c>
      <c r="G84" s="31"/>
      <c r="H84" s="37" t="s">
        <v>1274</v>
      </c>
      <c r="I84" s="37">
        <v>40</v>
      </c>
      <c r="J84" s="31">
        <f t="shared" si="4"/>
        <v>15000</v>
      </c>
      <c r="K84" s="39">
        <v>600000</v>
      </c>
    </row>
    <row r="85" spans="1:11" ht="56.25" x14ac:dyDescent="0.25">
      <c r="A85" s="33">
        <v>81</v>
      </c>
      <c r="B85" s="31" t="s">
        <v>19</v>
      </c>
      <c r="C85" s="37">
        <v>4252110</v>
      </c>
      <c r="D85" s="38" t="s">
        <v>1682</v>
      </c>
      <c r="E85" s="31" t="s">
        <v>1591</v>
      </c>
      <c r="F85" s="31" t="s">
        <v>1606</v>
      </c>
      <c r="G85" s="31"/>
      <c r="H85" s="37" t="s">
        <v>1274</v>
      </c>
      <c r="I85" s="37">
        <v>1000</v>
      </c>
      <c r="J85" s="31">
        <f t="shared" si="4"/>
        <v>41000</v>
      </c>
      <c r="K85" s="39">
        <v>41000000</v>
      </c>
    </row>
    <row r="86" spans="1:11" ht="56.25" x14ac:dyDescent="0.25">
      <c r="A86" s="33">
        <v>82</v>
      </c>
      <c r="B86" s="31" t="s">
        <v>19</v>
      </c>
      <c r="C86" s="37">
        <v>4292100</v>
      </c>
      <c r="D86" s="38" t="s">
        <v>1701</v>
      </c>
      <c r="E86" s="31" t="s">
        <v>1591</v>
      </c>
      <c r="F86" s="31" t="s">
        <v>1606</v>
      </c>
      <c r="G86" s="31"/>
      <c r="H86" s="37" t="s">
        <v>1737</v>
      </c>
      <c r="I86" s="37">
        <v>1</v>
      </c>
      <c r="J86" s="31">
        <f t="shared" si="4"/>
        <v>500000000</v>
      </c>
      <c r="K86" s="39">
        <v>500000000</v>
      </c>
    </row>
    <row r="87" spans="1:11" ht="56.25" x14ac:dyDescent="0.25">
      <c r="A87" s="33">
        <v>83</v>
      </c>
      <c r="B87" s="31" t="s">
        <v>19</v>
      </c>
      <c r="C87" s="37">
        <v>4299990</v>
      </c>
      <c r="D87" s="38" t="s">
        <v>1702</v>
      </c>
      <c r="E87" s="31" t="s">
        <v>1591</v>
      </c>
      <c r="F87" s="31" t="s">
        <v>1606</v>
      </c>
      <c r="G87" s="31"/>
      <c r="H87" s="37" t="s">
        <v>1274</v>
      </c>
      <c r="I87" s="37">
        <v>2</v>
      </c>
      <c r="J87" s="31">
        <f t="shared" si="4"/>
        <v>2300000</v>
      </c>
      <c r="K87" s="39">
        <v>4600000</v>
      </c>
    </row>
    <row r="88" spans="1:11" ht="56.25" x14ac:dyDescent="0.25">
      <c r="A88" s="33">
        <v>84</v>
      </c>
      <c r="B88" s="31" t="s">
        <v>19</v>
      </c>
      <c r="C88" s="37">
        <v>4821190</v>
      </c>
      <c r="D88" s="38" t="s">
        <v>1687</v>
      </c>
      <c r="E88" s="31" t="s">
        <v>1591</v>
      </c>
      <c r="F88" s="31" t="s">
        <v>1606</v>
      </c>
      <c r="G88" s="31"/>
      <c r="H88" s="37" t="s">
        <v>1274</v>
      </c>
      <c r="I88" s="37">
        <v>16</v>
      </c>
      <c r="J88" s="31">
        <f t="shared" si="4"/>
        <v>246650.00624999998</v>
      </c>
      <c r="K88" s="39">
        <f>1183920.03+2762480.07</f>
        <v>3946400.0999999996</v>
      </c>
    </row>
    <row r="89" spans="1:11" ht="56.25" x14ac:dyDescent="0.25">
      <c r="A89" s="33">
        <v>85</v>
      </c>
      <c r="B89" s="31" t="s">
        <v>19</v>
      </c>
      <c r="C89" s="37">
        <v>4252130</v>
      </c>
      <c r="D89" s="38" t="s">
        <v>1703</v>
      </c>
      <c r="E89" s="31" t="s">
        <v>1591</v>
      </c>
      <c r="F89" s="31" t="s">
        <v>1606</v>
      </c>
      <c r="G89" s="31"/>
      <c r="H89" s="37" t="s">
        <v>1738</v>
      </c>
      <c r="I89" s="37">
        <v>82000</v>
      </c>
      <c r="J89" s="31">
        <f t="shared" si="4"/>
        <v>23253.544146341465</v>
      </c>
      <c r="K89" s="39">
        <f>572037186+1334753434</f>
        <v>1906790620</v>
      </c>
    </row>
    <row r="90" spans="1:11" ht="56.25" x14ac:dyDescent="0.25">
      <c r="A90" s="33">
        <v>86</v>
      </c>
      <c r="B90" s="31" t="s">
        <v>19</v>
      </c>
      <c r="C90" s="37">
        <v>4211000</v>
      </c>
      <c r="D90" s="38" t="s">
        <v>1704</v>
      </c>
      <c r="E90" s="31" t="s">
        <v>1591</v>
      </c>
      <c r="F90" s="31" t="s">
        <v>1606</v>
      </c>
      <c r="G90" s="31"/>
      <c r="H90" s="37" t="s">
        <v>1739</v>
      </c>
      <c r="I90" s="37">
        <v>7</v>
      </c>
      <c r="J90" s="31">
        <f t="shared" si="4"/>
        <v>299000</v>
      </c>
      <c r="K90" s="39">
        <v>2093000</v>
      </c>
    </row>
    <row r="91" spans="1:11" ht="56.25" x14ac:dyDescent="0.25">
      <c r="A91" s="33">
        <v>87</v>
      </c>
      <c r="B91" s="31" t="s">
        <v>19</v>
      </c>
      <c r="C91" s="37">
        <v>4821190</v>
      </c>
      <c r="D91" s="38" t="s">
        <v>1687</v>
      </c>
      <c r="E91" s="31" t="s">
        <v>1591</v>
      </c>
      <c r="F91" s="31" t="s">
        <v>1606</v>
      </c>
      <c r="G91" s="31"/>
      <c r="H91" s="37" t="s">
        <v>1274</v>
      </c>
      <c r="I91" s="37">
        <v>2</v>
      </c>
      <c r="J91" s="31">
        <f t="shared" si="4"/>
        <v>456500</v>
      </c>
      <c r="K91" s="39">
        <v>913000</v>
      </c>
    </row>
    <row r="92" spans="1:11" ht="56.25" x14ac:dyDescent="0.25">
      <c r="A92" s="33">
        <v>88</v>
      </c>
      <c r="B92" s="31" t="s">
        <v>19</v>
      </c>
      <c r="C92" s="37">
        <v>4211000</v>
      </c>
      <c r="D92" s="38" t="s">
        <v>1705</v>
      </c>
      <c r="E92" s="31" t="s">
        <v>1591</v>
      </c>
      <c r="F92" s="31" t="s">
        <v>1606</v>
      </c>
      <c r="G92" s="31"/>
      <c r="H92" s="37" t="s">
        <v>1739</v>
      </c>
      <c r="I92" s="37">
        <v>73</v>
      </c>
      <c r="J92" s="31">
        <f t="shared" si="4"/>
        <v>250000</v>
      </c>
      <c r="K92" s="39">
        <v>18250000</v>
      </c>
    </row>
    <row r="93" spans="1:11" ht="56.25" x14ac:dyDescent="0.25">
      <c r="A93" s="33">
        <v>89</v>
      </c>
      <c r="B93" s="31" t="s">
        <v>19</v>
      </c>
      <c r="C93" s="37">
        <v>4299990</v>
      </c>
      <c r="D93" s="38" t="s">
        <v>1706</v>
      </c>
      <c r="E93" s="31" t="s">
        <v>1591</v>
      </c>
      <c r="F93" s="31" t="s">
        <v>1606</v>
      </c>
      <c r="G93" s="31"/>
      <c r="H93" s="37" t="s">
        <v>1274</v>
      </c>
      <c r="I93" s="37">
        <v>100</v>
      </c>
      <c r="J93" s="31">
        <f t="shared" si="4"/>
        <v>67735</v>
      </c>
      <c r="K93" s="39">
        <v>6773500</v>
      </c>
    </row>
    <row r="94" spans="1:11" ht="56.25" x14ac:dyDescent="0.25">
      <c r="A94" s="33">
        <v>90</v>
      </c>
      <c r="B94" s="31" t="s">
        <v>19</v>
      </c>
      <c r="C94" s="37">
        <v>4821190</v>
      </c>
      <c r="D94" s="38" t="s">
        <v>1683</v>
      </c>
      <c r="E94" s="31" t="s">
        <v>1591</v>
      </c>
      <c r="F94" s="31" t="s">
        <v>1606</v>
      </c>
      <c r="G94" s="31"/>
      <c r="H94" s="37" t="s">
        <v>1740</v>
      </c>
      <c r="I94" s="37">
        <v>1</v>
      </c>
      <c r="J94" s="31">
        <f t="shared" si="4"/>
        <v>10561000</v>
      </c>
      <c r="K94" s="39">
        <v>10561000</v>
      </c>
    </row>
    <row r="95" spans="1:11" ht="56.25" x14ac:dyDescent="0.25">
      <c r="A95" s="33">
        <v>91</v>
      </c>
      <c r="B95" s="31" t="s">
        <v>19</v>
      </c>
      <c r="C95" s="37">
        <v>4821190</v>
      </c>
      <c r="D95" s="38" t="s">
        <v>1707</v>
      </c>
      <c r="E95" s="31" t="s">
        <v>1591</v>
      </c>
      <c r="F95" s="31" t="s">
        <v>1606</v>
      </c>
      <c r="G95" s="31"/>
      <c r="H95" s="37" t="s">
        <v>1741</v>
      </c>
      <c r="I95" s="37">
        <v>1.5</v>
      </c>
      <c r="J95" s="31">
        <f t="shared" si="4"/>
        <v>5708000</v>
      </c>
      <c r="K95" s="39">
        <v>8562000</v>
      </c>
    </row>
    <row r="96" spans="1:11" ht="56.25" x14ac:dyDescent="0.25">
      <c r="A96" s="33">
        <v>92</v>
      </c>
      <c r="B96" s="31" t="s">
        <v>19</v>
      </c>
      <c r="C96" s="37">
        <v>4252110</v>
      </c>
      <c r="D96" s="38" t="s">
        <v>1682</v>
      </c>
      <c r="E96" s="31" t="s">
        <v>1591</v>
      </c>
      <c r="F96" s="31" t="s">
        <v>1606</v>
      </c>
      <c r="G96" s="31"/>
      <c r="H96" s="37" t="s">
        <v>1274</v>
      </c>
      <c r="I96" s="37">
        <v>266</v>
      </c>
      <c r="J96" s="31">
        <f t="shared" si="4"/>
        <v>21000</v>
      </c>
      <c r="K96" s="39">
        <v>5586000</v>
      </c>
    </row>
    <row r="97" spans="1:11" ht="56.25" x14ac:dyDescent="0.25">
      <c r="A97" s="33">
        <v>93</v>
      </c>
      <c r="B97" s="31" t="s">
        <v>19</v>
      </c>
      <c r="C97" s="37">
        <v>4299990</v>
      </c>
      <c r="D97" s="38" t="s">
        <v>1708</v>
      </c>
      <c r="E97" s="31" t="s">
        <v>1591</v>
      </c>
      <c r="F97" s="31" t="s">
        <v>1606</v>
      </c>
      <c r="G97" s="31"/>
      <c r="H97" s="37" t="s">
        <v>1274</v>
      </c>
      <c r="I97" s="37">
        <v>16</v>
      </c>
      <c r="J97" s="31">
        <f t="shared" si="4"/>
        <v>285000</v>
      </c>
      <c r="K97" s="39">
        <v>4560000</v>
      </c>
    </row>
    <row r="98" spans="1:11" ht="56.25" x14ac:dyDescent="0.25">
      <c r="A98" s="33">
        <v>94</v>
      </c>
      <c r="B98" s="31" t="s">
        <v>19</v>
      </c>
      <c r="C98" s="37">
        <v>4252110</v>
      </c>
      <c r="D98" s="38" t="s">
        <v>1697</v>
      </c>
      <c r="E98" s="31" t="s">
        <v>1591</v>
      </c>
      <c r="F98" s="31" t="s">
        <v>1606</v>
      </c>
      <c r="G98" s="31"/>
      <c r="H98" s="37" t="s">
        <v>1742</v>
      </c>
      <c r="I98" s="37">
        <v>1253</v>
      </c>
      <c r="J98" s="31">
        <f t="shared" si="4"/>
        <v>7557.0790103750996</v>
      </c>
      <c r="K98" s="39">
        <v>9469020</v>
      </c>
    </row>
    <row r="99" spans="1:11" ht="56.25" x14ac:dyDescent="0.25">
      <c r="A99" s="33">
        <v>95</v>
      </c>
      <c r="B99" s="31" t="s">
        <v>19</v>
      </c>
      <c r="C99" s="37">
        <v>4252110</v>
      </c>
      <c r="D99" s="38" t="s">
        <v>1709</v>
      </c>
      <c r="E99" s="31" t="s">
        <v>1591</v>
      </c>
      <c r="F99" s="31" t="s">
        <v>1606</v>
      </c>
      <c r="G99" s="31"/>
      <c r="H99" s="37" t="s">
        <v>1274</v>
      </c>
      <c r="I99" s="37">
        <v>273600</v>
      </c>
      <c r="J99" s="31">
        <f t="shared" si="4"/>
        <v>1749.5102339181287</v>
      </c>
      <c r="K99" s="39">
        <f>143599800+122666200+212400000</f>
        <v>478666000</v>
      </c>
    </row>
    <row r="100" spans="1:11" ht="56.25" x14ac:dyDescent="0.25">
      <c r="A100" s="33">
        <v>96</v>
      </c>
      <c r="B100" s="31" t="s">
        <v>19</v>
      </c>
      <c r="C100" s="37">
        <v>4821190</v>
      </c>
      <c r="D100" s="38" t="s">
        <v>1683</v>
      </c>
      <c r="E100" s="31" t="s">
        <v>1591</v>
      </c>
      <c r="F100" s="31" t="s">
        <v>1606</v>
      </c>
      <c r="G100" s="31"/>
      <c r="H100" s="37" t="s">
        <v>1733</v>
      </c>
      <c r="I100" s="37">
        <v>1</v>
      </c>
      <c r="J100" s="31">
        <f t="shared" si="4"/>
        <v>11361000</v>
      </c>
      <c r="K100" s="39">
        <v>11361000</v>
      </c>
    </row>
    <row r="101" spans="1:11" ht="56.25" x14ac:dyDescent="0.25">
      <c r="A101" s="33">
        <v>97</v>
      </c>
      <c r="B101" s="31" t="s">
        <v>19</v>
      </c>
      <c r="C101" s="37">
        <v>4211000</v>
      </c>
      <c r="D101" s="38" t="s">
        <v>1704</v>
      </c>
      <c r="E101" s="31" t="s">
        <v>1591</v>
      </c>
      <c r="F101" s="31" t="s">
        <v>1606</v>
      </c>
      <c r="G101" s="31"/>
      <c r="H101" s="37" t="s">
        <v>1733</v>
      </c>
      <c r="I101" s="37">
        <v>1</v>
      </c>
      <c r="J101" s="31">
        <f t="shared" si="4"/>
        <v>13724100</v>
      </c>
      <c r="K101" s="39">
        <v>13724100</v>
      </c>
    </row>
    <row r="102" spans="1:11" ht="56.25" x14ac:dyDescent="0.25">
      <c r="A102" s="33">
        <v>98</v>
      </c>
      <c r="B102" s="31" t="s">
        <v>19</v>
      </c>
      <c r="C102" s="37">
        <v>4252120</v>
      </c>
      <c r="D102" s="38" t="s">
        <v>1710</v>
      </c>
      <c r="E102" s="31" t="s">
        <v>1591</v>
      </c>
      <c r="F102" s="31" t="s">
        <v>1606</v>
      </c>
      <c r="G102" s="31"/>
      <c r="H102" s="37" t="s">
        <v>1742</v>
      </c>
      <c r="I102" s="37">
        <v>22000</v>
      </c>
      <c r="J102" s="31">
        <f t="shared" si="4"/>
        <v>26105</v>
      </c>
      <c r="K102" s="39">
        <v>574310000</v>
      </c>
    </row>
    <row r="103" spans="1:11" ht="56.25" x14ac:dyDescent="0.25">
      <c r="A103" s="33">
        <v>99</v>
      </c>
      <c r="B103" s="31" t="s">
        <v>19</v>
      </c>
      <c r="C103" s="37">
        <v>4292200</v>
      </c>
      <c r="D103" s="38" t="s">
        <v>1711</v>
      </c>
      <c r="E103" s="31" t="s">
        <v>1591</v>
      </c>
      <c r="F103" s="31" t="s">
        <v>1606</v>
      </c>
      <c r="G103" s="31"/>
      <c r="H103" s="37" t="s">
        <v>1733</v>
      </c>
      <c r="I103" s="37">
        <v>1</v>
      </c>
      <c r="J103" s="31">
        <f t="shared" si="4"/>
        <v>19203482600</v>
      </c>
      <c r="K103" s="39">
        <v>19203482600</v>
      </c>
    </row>
    <row r="104" spans="1:11" ht="56.25" x14ac:dyDescent="0.25">
      <c r="A104" s="33">
        <v>100</v>
      </c>
      <c r="B104" s="31" t="s">
        <v>19</v>
      </c>
      <c r="C104" s="37">
        <v>4211000</v>
      </c>
      <c r="D104" s="38" t="s">
        <v>1705</v>
      </c>
      <c r="E104" s="31" t="s">
        <v>1591</v>
      </c>
      <c r="F104" s="31" t="s">
        <v>1606</v>
      </c>
      <c r="G104" s="31"/>
      <c r="H104" s="37" t="s">
        <v>1739</v>
      </c>
      <c r="I104" s="37">
        <v>109</v>
      </c>
      <c r="J104" s="31">
        <f t="shared" si="4"/>
        <v>250000</v>
      </c>
      <c r="K104" s="39">
        <v>27250000</v>
      </c>
    </row>
    <row r="105" spans="1:11" ht="56.25" x14ac:dyDescent="0.25">
      <c r="A105" s="33">
        <v>101</v>
      </c>
      <c r="B105" s="31" t="s">
        <v>19</v>
      </c>
      <c r="C105" s="37">
        <v>4252110</v>
      </c>
      <c r="D105" s="38" t="s">
        <v>1681</v>
      </c>
      <c r="E105" s="31" t="s">
        <v>1591</v>
      </c>
      <c r="F105" s="31" t="s">
        <v>1606</v>
      </c>
      <c r="G105" s="31"/>
      <c r="H105" s="37" t="s">
        <v>1274</v>
      </c>
      <c r="I105" s="37">
        <v>6346</v>
      </c>
      <c r="J105" s="31">
        <f t="shared" si="4"/>
        <v>73000</v>
      </c>
      <c r="K105" s="39">
        <f>138977400+324280600</f>
        <v>463258000</v>
      </c>
    </row>
    <row r="106" spans="1:11" ht="56.25" x14ac:dyDescent="0.25">
      <c r="A106" s="33">
        <v>102</v>
      </c>
      <c r="B106" s="31" t="s">
        <v>19</v>
      </c>
      <c r="C106" s="37">
        <v>4299990</v>
      </c>
      <c r="D106" s="38" t="s">
        <v>1681</v>
      </c>
      <c r="E106" s="31" t="s">
        <v>1591</v>
      </c>
      <c r="F106" s="31" t="s">
        <v>1606</v>
      </c>
      <c r="G106" s="31"/>
      <c r="H106" s="37" t="s">
        <v>1274</v>
      </c>
      <c r="I106" s="37">
        <v>8926</v>
      </c>
      <c r="J106" s="31">
        <f t="shared" si="4"/>
        <v>119343.71498991709</v>
      </c>
      <c r="K106" s="39">
        <f>319578600+745683400</f>
        <v>1065262000</v>
      </c>
    </row>
    <row r="107" spans="1:11" ht="56.25" x14ac:dyDescent="0.25">
      <c r="A107" s="33">
        <v>103</v>
      </c>
      <c r="B107" s="31" t="s">
        <v>19</v>
      </c>
      <c r="C107" s="37">
        <v>4252110</v>
      </c>
      <c r="D107" s="38" t="s">
        <v>1712</v>
      </c>
      <c r="E107" s="31" t="s">
        <v>1591</v>
      </c>
      <c r="F107" s="31" t="s">
        <v>1606</v>
      </c>
      <c r="G107" s="31"/>
      <c r="H107" s="37" t="s">
        <v>1274</v>
      </c>
      <c r="I107" s="37">
        <v>1075000</v>
      </c>
      <c r="J107" s="31">
        <f t="shared" si="4"/>
        <v>270</v>
      </c>
      <c r="K107" s="39">
        <v>290250000</v>
      </c>
    </row>
    <row r="108" spans="1:11" ht="56.25" x14ac:dyDescent="0.25">
      <c r="A108" s="33">
        <v>104</v>
      </c>
      <c r="B108" s="31" t="s">
        <v>19</v>
      </c>
      <c r="C108" s="37">
        <v>4354990</v>
      </c>
      <c r="D108" s="38" t="s">
        <v>1713</v>
      </c>
      <c r="E108" s="31" t="s">
        <v>1591</v>
      </c>
      <c r="F108" s="31" t="s">
        <v>1606</v>
      </c>
      <c r="G108" s="31"/>
      <c r="H108" s="37" t="s">
        <v>1274</v>
      </c>
      <c r="I108" s="37">
        <v>2</v>
      </c>
      <c r="J108" s="31">
        <f t="shared" si="4"/>
        <v>1679000</v>
      </c>
      <c r="K108" s="39">
        <v>3358000</v>
      </c>
    </row>
    <row r="109" spans="1:11" ht="56.25" x14ac:dyDescent="0.25">
      <c r="A109" s="33">
        <v>105</v>
      </c>
      <c r="B109" s="31" t="s">
        <v>19</v>
      </c>
      <c r="C109" s="37">
        <v>4252110</v>
      </c>
      <c r="D109" s="38" t="s">
        <v>1714</v>
      </c>
      <c r="E109" s="31" t="s">
        <v>1591</v>
      </c>
      <c r="F109" s="31" t="s">
        <v>1606</v>
      </c>
      <c r="G109" s="31"/>
      <c r="H109" s="37" t="s">
        <v>1274</v>
      </c>
      <c r="I109" s="37">
        <v>12</v>
      </c>
      <c r="J109" s="31">
        <f t="shared" si="4"/>
        <v>300000</v>
      </c>
      <c r="K109" s="39">
        <v>3600000</v>
      </c>
    </row>
    <row r="110" spans="1:11" ht="56.25" x14ac:dyDescent="0.25">
      <c r="A110" s="33">
        <v>106</v>
      </c>
      <c r="B110" s="31" t="s">
        <v>19</v>
      </c>
      <c r="C110" s="37">
        <v>4299990</v>
      </c>
      <c r="D110" s="38" t="s">
        <v>1715</v>
      </c>
      <c r="E110" s="31" t="s">
        <v>1591</v>
      </c>
      <c r="F110" s="31" t="s">
        <v>1606</v>
      </c>
      <c r="G110" s="31">
        <v>7131945</v>
      </c>
      <c r="H110" s="37" t="s">
        <v>1274</v>
      </c>
      <c r="I110" s="37">
        <v>95500</v>
      </c>
      <c r="J110" s="31">
        <f t="shared" si="4"/>
        <v>1035</v>
      </c>
      <c r="K110" s="39">
        <v>98842500</v>
      </c>
    </row>
    <row r="111" spans="1:11" ht="56.25" x14ac:dyDescent="0.25">
      <c r="A111" s="33">
        <v>107</v>
      </c>
      <c r="B111" s="31" t="s">
        <v>19</v>
      </c>
      <c r="C111" s="37">
        <v>4299990</v>
      </c>
      <c r="D111" s="38" t="s">
        <v>1716</v>
      </c>
      <c r="E111" s="31" t="s">
        <v>1591</v>
      </c>
      <c r="F111" s="31" t="s">
        <v>1606</v>
      </c>
      <c r="G111" s="31">
        <v>7131948</v>
      </c>
      <c r="H111" s="37" t="s">
        <v>1274</v>
      </c>
      <c r="I111" s="37">
        <v>15940</v>
      </c>
      <c r="J111" s="31">
        <f t="shared" si="4"/>
        <v>414223.5429736512</v>
      </c>
      <c r="K111" s="39">
        <f>1980816982.5+660957268+258778175+358461325+393558750+965917775+431925050+415238550+384717550+441037650+311314199.5</f>
        <v>6602723275</v>
      </c>
    </row>
    <row r="112" spans="1:11" ht="56.25" x14ac:dyDescent="0.25">
      <c r="A112" s="33">
        <v>108</v>
      </c>
      <c r="B112" s="31" t="s">
        <v>19</v>
      </c>
      <c r="C112" s="37">
        <v>4252110</v>
      </c>
      <c r="D112" s="38" t="s">
        <v>1716</v>
      </c>
      <c r="E112" s="31" t="s">
        <v>1591</v>
      </c>
      <c r="F112" s="31" t="s">
        <v>1606</v>
      </c>
      <c r="G112" s="107" t="s">
        <v>1744</v>
      </c>
      <c r="H112" s="37" t="s">
        <v>1274</v>
      </c>
      <c r="I112" s="37">
        <v>1656</v>
      </c>
      <c r="J112" s="31">
        <f t="shared" si="4"/>
        <v>201250</v>
      </c>
      <c r="K112" s="39">
        <v>333270000</v>
      </c>
    </row>
    <row r="113" spans="1:11" ht="56.25" x14ac:dyDescent="0.25">
      <c r="A113" s="33">
        <v>109</v>
      </c>
      <c r="B113" s="31" t="s">
        <v>19</v>
      </c>
      <c r="C113" s="37">
        <v>4252110</v>
      </c>
      <c r="D113" s="38" t="s">
        <v>1717</v>
      </c>
      <c r="E113" s="31" t="s">
        <v>1591</v>
      </c>
      <c r="F113" s="31" t="s">
        <v>1606</v>
      </c>
      <c r="G113" s="31"/>
      <c r="H113" s="37" t="s">
        <v>1274</v>
      </c>
      <c r="I113" s="37">
        <v>4000</v>
      </c>
      <c r="J113" s="31">
        <f t="shared" si="4"/>
        <v>750</v>
      </c>
      <c r="K113" s="39">
        <v>3000000</v>
      </c>
    </row>
    <row r="114" spans="1:11" ht="56.25" x14ac:dyDescent="0.25">
      <c r="A114" s="33">
        <v>110</v>
      </c>
      <c r="B114" s="31" t="s">
        <v>19</v>
      </c>
      <c r="C114" s="37">
        <v>4299990</v>
      </c>
      <c r="D114" s="38" t="s">
        <v>1688</v>
      </c>
      <c r="E114" s="31" t="s">
        <v>1591</v>
      </c>
      <c r="F114" s="31" t="s">
        <v>1606</v>
      </c>
      <c r="G114" s="31"/>
      <c r="H114" s="37" t="s">
        <v>1274</v>
      </c>
      <c r="I114" s="37">
        <v>4</v>
      </c>
      <c r="J114" s="31">
        <f t="shared" ref="J114:J133" si="5">K114/I114</f>
        <v>97500</v>
      </c>
      <c r="K114" s="39">
        <f>117000+273000</f>
        <v>390000</v>
      </c>
    </row>
    <row r="115" spans="1:11" ht="56.25" x14ac:dyDescent="0.25">
      <c r="A115" s="33">
        <v>111</v>
      </c>
      <c r="B115" s="31" t="s">
        <v>19</v>
      </c>
      <c r="C115" s="37">
        <v>4211000</v>
      </c>
      <c r="D115" s="38" t="s">
        <v>1704</v>
      </c>
      <c r="E115" s="31" t="s">
        <v>1591</v>
      </c>
      <c r="F115" s="31" t="s">
        <v>1606</v>
      </c>
      <c r="G115" s="31"/>
      <c r="H115" s="37" t="s">
        <v>1739</v>
      </c>
      <c r="I115" s="37">
        <v>20</v>
      </c>
      <c r="J115" s="31">
        <f t="shared" si="5"/>
        <v>269100</v>
      </c>
      <c r="K115" s="39">
        <v>5382000</v>
      </c>
    </row>
    <row r="116" spans="1:11" ht="56.25" x14ac:dyDescent="0.25">
      <c r="A116" s="33">
        <v>112</v>
      </c>
      <c r="B116" s="31" t="s">
        <v>19</v>
      </c>
      <c r="C116" s="37">
        <v>4252130</v>
      </c>
      <c r="D116" s="38" t="s">
        <v>1703</v>
      </c>
      <c r="E116" s="31" t="s">
        <v>1591</v>
      </c>
      <c r="F116" s="31" t="s">
        <v>1606</v>
      </c>
      <c r="G116" s="31"/>
      <c r="H116" s="37" t="s">
        <v>1738</v>
      </c>
      <c r="I116" s="37">
        <v>36038</v>
      </c>
      <c r="J116" s="31">
        <f t="shared" si="5"/>
        <v>14834.802153282646</v>
      </c>
      <c r="K116" s="39">
        <v>534616600</v>
      </c>
    </row>
    <row r="117" spans="1:11" ht="56.25" x14ac:dyDescent="0.25">
      <c r="A117" s="33">
        <v>113</v>
      </c>
      <c r="B117" s="31" t="s">
        <v>19</v>
      </c>
      <c r="C117" s="37">
        <v>4821190</v>
      </c>
      <c r="D117" s="38" t="s">
        <v>1718</v>
      </c>
      <c r="E117" s="31" t="s">
        <v>1591</v>
      </c>
      <c r="F117" s="31" t="s">
        <v>1606</v>
      </c>
      <c r="G117" s="31"/>
      <c r="H117" s="37" t="s">
        <v>1743</v>
      </c>
      <c r="I117" s="37">
        <v>250</v>
      </c>
      <c r="J117" s="31">
        <f t="shared" si="5"/>
        <v>119657.5</v>
      </c>
      <c r="K117" s="39">
        <f>8974312.5+20940062.5</f>
        <v>29914375</v>
      </c>
    </row>
    <row r="118" spans="1:11" ht="56.25" x14ac:dyDescent="0.25">
      <c r="A118" s="33">
        <v>114</v>
      </c>
      <c r="B118" s="31" t="s">
        <v>19</v>
      </c>
      <c r="C118" s="37">
        <v>4299990</v>
      </c>
      <c r="D118" s="38" t="s">
        <v>1719</v>
      </c>
      <c r="E118" s="31" t="s">
        <v>1591</v>
      </c>
      <c r="F118" s="31" t="s">
        <v>1606</v>
      </c>
      <c r="G118" s="31"/>
      <c r="H118" s="37" t="s">
        <v>1274</v>
      </c>
      <c r="I118" s="37">
        <v>10</v>
      </c>
      <c r="J118" s="31">
        <f t="shared" si="5"/>
        <v>70728948.599999994</v>
      </c>
      <c r="K118" s="39">
        <f>212186845.8+343397871.2+151704769</f>
        <v>707289486</v>
      </c>
    </row>
    <row r="119" spans="1:11" ht="56.25" x14ac:dyDescent="0.25">
      <c r="A119" s="33">
        <v>115</v>
      </c>
      <c r="B119" s="31" t="s">
        <v>19</v>
      </c>
      <c r="C119" s="37">
        <v>4821110</v>
      </c>
      <c r="D119" s="38" t="s">
        <v>1720</v>
      </c>
      <c r="E119" s="31" t="s">
        <v>1591</v>
      </c>
      <c r="F119" s="31" t="s">
        <v>1606</v>
      </c>
      <c r="G119" s="31"/>
      <c r="H119" s="37" t="s">
        <v>1740</v>
      </c>
      <c r="I119" s="37">
        <v>4</v>
      </c>
      <c r="J119" s="31">
        <f t="shared" si="5"/>
        <v>966766.35750000004</v>
      </c>
      <c r="K119" s="39">
        <v>3867065.43</v>
      </c>
    </row>
    <row r="120" spans="1:11" ht="56.25" x14ac:dyDescent="0.25">
      <c r="A120" s="33">
        <v>116</v>
      </c>
      <c r="B120" s="31" t="s">
        <v>19</v>
      </c>
      <c r="C120" s="37">
        <v>4252110</v>
      </c>
      <c r="D120" s="38" t="s">
        <v>1721</v>
      </c>
      <c r="E120" s="31" t="s">
        <v>1591</v>
      </c>
      <c r="F120" s="31" t="s">
        <v>1606</v>
      </c>
      <c r="G120" s="31"/>
      <c r="H120" s="37" t="s">
        <v>1274</v>
      </c>
      <c r="I120" s="37">
        <v>1</v>
      </c>
      <c r="J120" s="31">
        <f t="shared" si="5"/>
        <v>3196000</v>
      </c>
      <c r="K120" s="39">
        <v>3196000</v>
      </c>
    </row>
    <row r="121" spans="1:11" ht="56.25" x14ac:dyDescent="0.25">
      <c r="A121" s="33">
        <v>117</v>
      </c>
      <c r="B121" s="31" t="s">
        <v>19</v>
      </c>
      <c r="C121" s="37">
        <v>4252130</v>
      </c>
      <c r="D121" s="38" t="s">
        <v>1605</v>
      </c>
      <c r="E121" s="31" t="s">
        <v>1591</v>
      </c>
      <c r="F121" s="31" t="s">
        <v>1606</v>
      </c>
      <c r="G121" s="31"/>
      <c r="H121" s="37" t="s">
        <v>1274</v>
      </c>
      <c r="I121" s="37">
        <v>80</v>
      </c>
      <c r="J121" s="31">
        <f t="shared" si="5"/>
        <v>5000.2</v>
      </c>
      <c r="K121" s="39">
        <v>400016</v>
      </c>
    </row>
    <row r="122" spans="1:11" ht="56.25" x14ac:dyDescent="0.25">
      <c r="A122" s="33">
        <v>118</v>
      </c>
      <c r="B122" s="31" t="s">
        <v>19</v>
      </c>
      <c r="C122" s="37">
        <v>4252110</v>
      </c>
      <c r="D122" s="38" t="s">
        <v>1682</v>
      </c>
      <c r="E122" s="31" t="s">
        <v>1591</v>
      </c>
      <c r="F122" s="31" t="s">
        <v>1606</v>
      </c>
      <c r="G122" s="31"/>
      <c r="H122" s="37" t="s">
        <v>1274</v>
      </c>
      <c r="I122" s="37">
        <v>300</v>
      </c>
      <c r="J122" s="31">
        <f t="shared" si="5"/>
        <v>6150</v>
      </c>
      <c r="K122" s="39">
        <v>1845000</v>
      </c>
    </row>
    <row r="123" spans="1:11" ht="56.25" x14ac:dyDescent="0.25">
      <c r="A123" s="33">
        <v>119</v>
      </c>
      <c r="B123" s="31" t="s">
        <v>19</v>
      </c>
      <c r="C123" s="37">
        <v>4252120</v>
      </c>
      <c r="D123" s="38" t="s">
        <v>1722</v>
      </c>
      <c r="E123" s="31" t="s">
        <v>1591</v>
      </c>
      <c r="F123" s="31" t="s">
        <v>1606</v>
      </c>
      <c r="G123" s="31"/>
      <c r="H123" s="37" t="s">
        <v>1742</v>
      </c>
      <c r="I123" s="37">
        <v>200</v>
      </c>
      <c r="J123" s="31">
        <f t="shared" si="5"/>
        <v>51600</v>
      </c>
      <c r="K123" s="39">
        <v>10320000</v>
      </c>
    </row>
    <row r="124" spans="1:11" ht="56.25" x14ac:dyDescent="0.25">
      <c r="A124" s="33">
        <v>120</v>
      </c>
      <c r="B124" s="31" t="s">
        <v>19</v>
      </c>
      <c r="C124" s="37">
        <v>4821190</v>
      </c>
      <c r="D124" s="38" t="s">
        <v>1722</v>
      </c>
      <c r="E124" s="31" t="s">
        <v>1591</v>
      </c>
      <c r="F124" s="31" t="s">
        <v>1606</v>
      </c>
      <c r="G124" s="31"/>
      <c r="H124" s="37" t="s">
        <v>1742</v>
      </c>
      <c r="I124" s="37">
        <v>6</v>
      </c>
      <c r="J124" s="31">
        <f t="shared" si="5"/>
        <v>215000</v>
      </c>
      <c r="K124" s="39">
        <v>1290000</v>
      </c>
    </row>
    <row r="125" spans="1:11" ht="56.25" x14ac:dyDescent="0.25">
      <c r="A125" s="33">
        <v>121</v>
      </c>
      <c r="B125" s="31" t="s">
        <v>19</v>
      </c>
      <c r="C125" s="37">
        <v>4252120</v>
      </c>
      <c r="D125" s="38" t="s">
        <v>1722</v>
      </c>
      <c r="E125" s="31" t="s">
        <v>1591</v>
      </c>
      <c r="F125" s="31" t="s">
        <v>1606</v>
      </c>
      <c r="G125" s="31"/>
      <c r="H125" s="37" t="s">
        <v>1742</v>
      </c>
      <c r="I125" s="37">
        <v>20</v>
      </c>
      <c r="J125" s="31">
        <f t="shared" si="5"/>
        <v>114000</v>
      </c>
      <c r="K125" s="39">
        <v>2280000</v>
      </c>
    </row>
    <row r="126" spans="1:11" ht="56.25" x14ac:dyDescent="0.25">
      <c r="A126" s="33">
        <v>122</v>
      </c>
      <c r="B126" s="31" t="s">
        <v>19</v>
      </c>
      <c r="C126" s="37">
        <v>4299990</v>
      </c>
      <c r="D126" s="38" t="s">
        <v>1723</v>
      </c>
      <c r="E126" s="31" t="s">
        <v>1591</v>
      </c>
      <c r="F126" s="31" t="s">
        <v>1606</v>
      </c>
      <c r="G126" s="31"/>
      <c r="H126" s="37" t="s">
        <v>1274</v>
      </c>
      <c r="I126" s="37">
        <v>1</v>
      </c>
      <c r="J126" s="31">
        <f t="shared" si="5"/>
        <v>3448695.89</v>
      </c>
      <c r="K126" s="39">
        <v>3448695.89</v>
      </c>
    </row>
    <row r="127" spans="1:11" ht="56.25" x14ac:dyDescent="0.25">
      <c r="A127" s="33">
        <v>123</v>
      </c>
      <c r="B127" s="31" t="s">
        <v>19</v>
      </c>
      <c r="C127" s="37">
        <v>4821190</v>
      </c>
      <c r="D127" s="38" t="s">
        <v>1683</v>
      </c>
      <c r="E127" s="31" t="s">
        <v>1591</v>
      </c>
      <c r="F127" s="31" t="s">
        <v>1606</v>
      </c>
      <c r="G127" s="31"/>
      <c r="H127" s="37" t="s">
        <v>1733</v>
      </c>
      <c r="I127" s="37">
        <v>1</v>
      </c>
      <c r="J127" s="31">
        <f t="shared" si="5"/>
        <v>11900000</v>
      </c>
      <c r="K127" s="39">
        <v>11900000</v>
      </c>
    </row>
    <row r="128" spans="1:11" ht="56.25" x14ac:dyDescent="0.25">
      <c r="A128" s="33">
        <v>124</v>
      </c>
      <c r="B128" s="31" t="s">
        <v>19</v>
      </c>
      <c r="C128" s="37">
        <v>4821190</v>
      </c>
      <c r="D128" s="38" t="s">
        <v>1683</v>
      </c>
      <c r="E128" s="31" t="s">
        <v>1591</v>
      </c>
      <c r="F128" s="31" t="s">
        <v>1606</v>
      </c>
      <c r="G128" s="31"/>
      <c r="H128" s="37" t="s">
        <v>1733</v>
      </c>
      <c r="I128" s="37">
        <v>1</v>
      </c>
      <c r="J128" s="31">
        <f t="shared" si="5"/>
        <v>6500000</v>
      </c>
      <c r="K128" s="39">
        <v>6500000</v>
      </c>
    </row>
    <row r="129" spans="1:11" ht="56.25" x14ac:dyDescent="0.25">
      <c r="A129" s="33">
        <v>125</v>
      </c>
      <c r="B129" s="31" t="s">
        <v>19</v>
      </c>
      <c r="C129" s="37">
        <v>4821190</v>
      </c>
      <c r="D129" s="38" t="s">
        <v>1724</v>
      </c>
      <c r="E129" s="31" t="s">
        <v>1591</v>
      </c>
      <c r="F129" s="31" t="s">
        <v>1606</v>
      </c>
      <c r="G129" s="31"/>
      <c r="H129" s="37" t="s">
        <v>1274</v>
      </c>
      <c r="I129" s="37">
        <v>1</v>
      </c>
      <c r="J129" s="31">
        <f t="shared" si="5"/>
        <v>10273180</v>
      </c>
      <c r="K129" s="39">
        <v>10273180</v>
      </c>
    </row>
    <row r="130" spans="1:11" ht="56.25" x14ac:dyDescent="0.25">
      <c r="A130" s="33">
        <v>126</v>
      </c>
      <c r="B130" s="31" t="s">
        <v>19</v>
      </c>
      <c r="C130" s="37">
        <v>4821190</v>
      </c>
      <c r="D130" s="38" t="s">
        <v>1725</v>
      </c>
      <c r="E130" s="31" t="s">
        <v>1591</v>
      </c>
      <c r="F130" s="31" t="s">
        <v>1606</v>
      </c>
      <c r="G130" s="31"/>
      <c r="H130" s="37" t="s">
        <v>1739</v>
      </c>
      <c r="I130" s="37">
        <v>1</v>
      </c>
      <c r="J130" s="31">
        <f t="shared" si="5"/>
        <v>2400000</v>
      </c>
      <c r="K130" s="39">
        <v>2400000</v>
      </c>
    </row>
    <row r="131" spans="1:11" ht="56.25" x14ac:dyDescent="0.25">
      <c r="A131" s="33">
        <v>127</v>
      </c>
      <c r="B131" s="31" t="s">
        <v>19</v>
      </c>
      <c r="C131" s="37">
        <v>4299990</v>
      </c>
      <c r="D131" s="38" t="s">
        <v>1706</v>
      </c>
      <c r="E131" s="31" t="s">
        <v>1591</v>
      </c>
      <c r="F131" s="31" t="s">
        <v>1606</v>
      </c>
      <c r="G131" s="31"/>
      <c r="H131" s="37" t="s">
        <v>1274</v>
      </c>
      <c r="I131" s="37">
        <v>200</v>
      </c>
      <c r="J131" s="31">
        <f t="shared" si="5"/>
        <v>51836.25</v>
      </c>
      <c r="K131" s="39">
        <v>10367250</v>
      </c>
    </row>
    <row r="132" spans="1:11" ht="56.25" x14ac:dyDescent="0.25">
      <c r="A132" s="33">
        <v>128</v>
      </c>
      <c r="B132" s="31" t="s">
        <v>19</v>
      </c>
      <c r="C132" s="37">
        <v>4299990</v>
      </c>
      <c r="D132" s="38" t="s">
        <v>1706</v>
      </c>
      <c r="E132" s="31" t="s">
        <v>1591</v>
      </c>
      <c r="F132" s="31" t="s">
        <v>1606</v>
      </c>
      <c r="G132" s="31"/>
      <c r="H132" s="37" t="s">
        <v>1274</v>
      </c>
      <c r="I132" s="37">
        <v>150</v>
      </c>
      <c r="J132" s="31">
        <f t="shared" si="5"/>
        <v>72335</v>
      </c>
      <c r="K132" s="39">
        <v>10850250</v>
      </c>
    </row>
    <row r="133" spans="1:11" ht="56.25" x14ac:dyDescent="0.25">
      <c r="A133" s="33">
        <v>129</v>
      </c>
      <c r="B133" s="31" t="s">
        <v>19</v>
      </c>
      <c r="C133" s="37">
        <v>4299990</v>
      </c>
      <c r="D133" s="38" t="s">
        <v>1706</v>
      </c>
      <c r="E133" s="31" t="s">
        <v>1591</v>
      </c>
      <c r="F133" s="31" t="s">
        <v>1606</v>
      </c>
      <c r="G133" s="31"/>
      <c r="H133" s="37" t="s">
        <v>1274</v>
      </c>
      <c r="I133" s="37">
        <v>100</v>
      </c>
      <c r="J133" s="31">
        <f t="shared" si="5"/>
        <v>42090</v>
      </c>
      <c r="K133" s="39">
        <v>4209000</v>
      </c>
    </row>
    <row r="134" spans="1:11" ht="56.25" x14ac:dyDescent="0.25">
      <c r="A134" s="33">
        <v>130</v>
      </c>
      <c r="B134" s="31" t="s">
        <v>1799</v>
      </c>
      <c r="C134" s="31">
        <v>4252110</v>
      </c>
      <c r="D134" s="33" t="s">
        <v>1800</v>
      </c>
      <c r="E134" s="31" t="s">
        <v>1591</v>
      </c>
      <c r="F134" s="31" t="s">
        <v>1606</v>
      </c>
      <c r="G134" s="31"/>
      <c r="H134" s="31" t="s">
        <v>1274</v>
      </c>
      <c r="I134" s="31">
        <v>5950</v>
      </c>
      <c r="J134" s="31">
        <v>2000</v>
      </c>
      <c r="K134" s="39">
        <f>I134*J134</f>
        <v>11900000</v>
      </c>
    </row>
    <row r="135" spans="1:11" ht="56.25" x14ac:dyDescent="0.25">
      <c r="A135" s="33">
        <v>131</v>
      </c>
      <c r="B135" s="31" t="s">
        <v>1799</v>
      </c>
      <c r="C135" s="101">
        <v>4299990</v>
      </c>
      <c r="D135" s="101" t="s">
        <v>1801</v>
      </c>
      <c r="E135" s="31" t="s">
        <v>1591</v>
      </c>
      <c r="F135" s="31" t="s">
        <v>1606</v>
      </c>
      <c r="G135" s="102"/>
      <c r="H135" s="31" t="s">
        <v>1274</v>
      </c>
      <c r="I135" s="102">
        <v>48</v>
      </c>
      <c r="J135" s="102">
        <f>K135/I135</f>
        <v>500000</v>
      </c>
      <c r="K135" s="104">
        <v>24000000</v>
      </c>
    </row>
    <row r="136" spans="1:11" ht="56.25" x14ac:dyDescent="0.25">
      <c r="A136" s="33">
        <v>132</v>
      </c>
      <c r="B136" s="31" t="s">
        <v>1799</v>
      </c>
      <c r="C136" s="101">
        <v>4252110</v>
      </c>
      <c r="D136" s="101" t="s">
        <v>1802</v>
      </c>
      <c r="E136" s="31" t="s">
        <v>1591</v>
      </c>
      <c r="F136" s="31" t="s">
        <v>1606</v>
      </c>
      <c r="G136" s="102"/>
      <c r="H136" s="31" t="s">
        <v>1274</v>
      </c>
      <c r="I136" s="102">
        <v>16500</v>
      </c>
      <c r="J136" s="102">
        <f>K136/I136</f>
        <v>4600</v>
      </c>
      <c r="K136" s="104">
        <v>75900000</v>
      </c>
    </row>
    <row r="137" spans="1:11" ht="56.25" x14ac:dyDescent="0.25">
      <c r="A137" s="33">
        <v>133</v>
      </c>
      <c r="B137" s="31" t="s">
        <v>1799</v>
      </c>
      <c r="C137" s="101">
        <v>4252110</v>
      </c>
      <c r="D137" s="101" t="s">
        <v>1803</v>
      </c>
      <c r="E137" s="31" t="s">
        <v>1591</v>
      </c>
      <c r="F137" s="31" t="s">
        <v>1606</v>
      </c>
      <c r="G137" s="102"/>
      <c r="H137" s="31" t="s">
        <v>1274</v>
      </c>
      <c r="I137" s="102">
        <v>120</v>
      </c>
      <c r="J137" s="102">
        <f t="shared" ref="J137:J197" si="6">K137/I137</f>
        <v>2622</v>
      </c>
      <c r="K137" s="104">
        <v>314640</v>
      </c>
    </row>
    <row r="138" spans="1:11" ht="56.25" x14ac:dyDescent="0.25">
      <c r="A138" s="33">
        <v>134</v>
      </c>
      <c r="B138" s="31" t="s">
        <v>1799</v>
      </c>
      <c r="C138" s="101">
        <v>4821190</v>
      </c>
      <c r="D138" s="101" t="s">
        <v>1677</v>
      </c>
      <c r="E138" s="31" t="s">
        <v>1591</v>
      </c>
      <c r="F138" s="31" t="s">
        <v>1606</v>
      </c>
      <c r="G138" s="102"/>
      <c r="H138" s="31" t="s">
        <v>1274</v>
      </c>
      <c r="I138" s="102">
        <v>120</v>
      </c>
      <c r="J138" s="102">
        <f t="shared" si="6"/>
        <v>88025</v>
      </c>
      <c r="K138" s="104">
        <v>10563000</v>
      </c>
    </row>
    <row r="139" spans="1:11" ht="56.25" x14ac:dyDescent="0.25">
      <c r="A139" s="33">
        <v>135</v>
      </c>
      <c r="B139" s="31" t="s">
        <v>1799</v>
      </c>
      <c r="C139" s="101">
        <v>4299990</v>
      </c>
      <c r="D139" s="101" t="s">
        <v>1804</v>
      </c>
      <c r="E139" s="31" t="s">
        <v>1591</v>
      </c>
      <c r="F139" s="31" t="s">
        <v>1606</v>
      </c>
      <c r="G139" s="102"/>
      <c r="H139" s="31" t="s">
        <v>1274</v>
      </c>
      <c r="I139" s="102">
        <v>500</v>
      </c>
      <c r="J139" s="102">
        <f t="shared" si="6"/>
        <v>1500</v>
      </c>
      <c r="K139" s="104">
        <v>750000</v>
      </c>
    </row>
    <row r="140" spans="1:11" ht="56.25" x14ac:dyDescent="0.25">
      <c r="A140" s="33">
        <v>136</v>
      </c>
      <c r="B140" s="31" t="s">
        <v>1799</v>
      </c>
      <c r="C140" s="101">
        <v>4821190</v>
      </c>
      <c r="D140" s="101" t="s">
        <v>1687</v>
      </c>
      <c r="E140" s="31" t="s">
        <v>1591</v>
      </c>
      <c r="F140" s="31" t="s">
        <v>1606</v>
      </c>
      <c r="G140" s="102"/>
      <c r="H140" s="31" t="s">
        <v>1274</v>
      </c>
      <c r="I140" s="102">
        <v>5</v>
      </c>
      <c r="J140" s="102">
        <f t="shared" si="6"/>
        <v>2020000</v>
      </c>
      <c r="K140" s="104">
        <v>10100000</v>
      </c>
    </row>
    <row r="141" spans="1:11" ht="56.25" x14ac:dyDescent="0.25">
      <c r="A141" s="33">
        <v>137</v>
      </c>
      <c r="B141" s="31" t="s">
        <v>1799</v>
      </c>
      <c r="C141" s="101">
        <v>4821190</v>
      </c>
      <c r="D141" s="101" t="s">
        <v>1805</v>
      </c>
      <c r="E141" s="31" t="s">
        <v>1591</v>
      </c>
      <c r="F141" s="31" t="s">
        <v>1606</v>
      </c>
      <c r="G141" s="102"/>
      <c r="H141" s="31" t="s">
        <v>1274</v>
      </c>
      <c r="I141" s="102">
        <v>8</v>
      </c>
      <c r="J141" s="109">
        <f t="shared" si="6"/>
        <v>284921.875</v>
      </c>
      <c r="K141" s="104">
        <v>2279375</v>
      </c>
    </row>
    <row r="142" spans="1:11" ht="56.25" x14ac:dyDescent="0.25">
      <c r="A142" s="33">
        <v>138</v>
      </c>
      <c r="B142" s="31" t="s">
        <v>1799</v>
      </c>
      <c r="C142" s="101">
        <v>4821190</v>
      </c>
      <c r="D142" s="101" t="s">
        <v>1696</v>
      </c>
      <c r="E142" s="31" t="s">
        <v>1591</v>
      </c>
      <c r="F142" s="31" t="s">
        <v>1606</v>
      </c>
      <c r="G142" s="102"/>
      <c r="H142" s="31" t="s">
        <v>1274</v>
      </c>
      <c r="I142" s="102">
        <v>10</v>
      </c>
      <c r="J142" s="102">
        <f t="shared" si="6"/>
        <v>1000000</v>
      </c>
      <c r="K142" s="104">
        <v>10000000</v>
      </c>
    </row>
    <row r="143" spans="1:11" ht="56.25" x14ac:dyDescent="0.25">
      <c r="A143" s="33">
        <v>139</v>
      </c>
      <c r="B143" s="31" t="s">
        <v>1799</v>
      </c>
      <c r="C143" s="101">
        <v>4821190</v>
      </c>
      <c r="D143" s="101" t="s">
        <v>1806</v>
      </c>
      <c r="E143" s="31" t="s">
        <v>1591</v>
      </c>
      <c r="F143" s="31" t="s">
        <v>1606</v>
      </c>
      <c r="G143" s="102"/>
      <c r="H143" s="31" t="s">
        <v>1274</v>
      </c>
      <c r="I143" s="102">
        <v>8</v>
      </c>
      <c r="J143" s="102">
        <f t="shared" si="6"/>
        <v>184525</v>
      </c>
      <c r="K143" s="104">
        <v>1476200</v>
      </c>
    </row>
    <row r="144" spans="1:11" ht="56.25" x14ac:dyDescent="0.25">
      <c r="A144" s="33">
        <v>140</v>
      </c>
      <c r="B144" s="31" t="s">
        <v>1799</v>
      </c>
      <c r="C144" s="101">
        <v>4252110</v>
      </c>
      <c r="D144" s="101" t="s">
        <v>1716</v>
      </c>
      <c r="E144" s="31" t="s">
        <v>1591</v>
      </c>
      <c r="F144" s="31" t="s">
        <v>1606</v>
      </c>
      <c r="G144" s="102"/>
      <c r="H144" s="31" t="s">
        <v>1274</v>
      </c>
      <c r="I144" s="102">
        <v>1300</v>
      </c>
      <c r="J144" s="102">
        <f t="shared" si="6"/>
        <v>201250</v>
      </c>
      <c r="K144" s="104">
        <v>261625000</v>
      </c>
    </row>
    <row r="145" spans="1:11" ht="56.25" x14ac:dyDescent="0.25">
      <c r="A145" s="33">
        <v>141</v>
      </c>
      <c r="B145" s="31" t="s">
        <v>1799</v>
      </c>
      <c r="C145" s="101">
        <v>4299990</v>
      </c>
      <c r="D145" s="101" t="s">
        <v>1716</v>
      </c>
      <c r="E145" s="31" t="s">
        <v>1591</v>
      </c>
      <c r="F145" s="31" t="s">
        <v>1606</v>
      </c>
      <c r="G145" s="102"/>
      <c r="H145" s="31" t="s">
        <v>1274</v>
      </c>
      <c r="I145" s="102">
        <v>4800</v>
      </c>
      <c r="J145" s="108">
        <f t="shared" si="6"/>
        <v>485982.8125</v>
      </c>
      <c r="K145" s="104">
        <v>2332717500</v>
      </c>
    </row>
    <row r="146" spans="1:11" ht="56.25" x14ac:dyDescent="0.25">
      <c r="A146" s="33">
        <v>142</v>
      </c>
      <c r="B146" s="31" t="s">
        <v>1799</v>
      </c>
      <c r="C146" s="101">
        <v>4121200</v>
      </c>
      <c r="D146" s="101" t="s">
        <v>1807</v>
      </c>
      <c r="E146" s="31" t="s">
        <v>1591</v>
      </c>
      <c r="F146" s="31" t="s">
        <v>1606</v>
      </c>
      <c r="G146" s="102"/>
      <c r="H146" s="31" t="s">
        <v>1274</v>
      </c>
      <c r="I146" s="102">
        <v>1</v>
      </c>
      <c r="J146" s="102">
        <f t="shared" si="6"/>
        <v>1500000</v>
      </c>
      <c r="K146" s="104">
        <v>1500000</v>
      </c>
    </row>
    <row r="147" spans="1:11" ht="56.25" x14ac:dyDescent="0.25">
      <c r="A147" s="33">
        <v>143</v>
      </c>
      <c r="B147" s="31" t="s">
        <v>1799</v>
      </c>
      <c r="C147" s="101">
        <v>4252130</v>
      </c>
      <c r="D147" s="101" t="s">
        <v>1706</v>
      </c>
      <c r="E147" s="31" t="s">
        <v>1591</v>
      </c>
      <c r="F147" s="31" t="s">
        <v>1606</v>
      </c>
      <c r="G147" s="102"/>
      <c r="H147" s="31" t="s">
        <v>1274</v>
      </c>
      <c r="I147" s="102">
        <v>20271368</v>
      </c>
      <c r="J147" s="108">
        <f t="shared" si="6"/>
        <v>160.54063192972473</v>
      </c>
      <c r="K147" s="104">
        <v>3254378228.8000002</v>
      </c>
    </row>
    <row r="148" spans="1:11" ht="56.25" x14ac:dyDescent="0.25">
      <c r="A148" s="33">
        <v>144</v>
      </c>
      <c r="B148" s="31" t="s">
        <v>1799</v>
      </c>
      <c r="C148" s="101">
        <v>4252110</v>
      </c>
      <c r="D148" s="101" t="s">
        <v>1681</v>
      </c>
      <c r="E148" s="31" t="s">
        <v>1591</v>
      </c>
      <c r="F148" s="31" t="s">
        <v>1606</v>
      </c>
      <c r="G148" s="102"/>
      <c r="H148" s="31" t="s">
        <v>1274</v>
      </c>
      <c r="I148" s="102">
        <v>2000</v>
      </c>
      <c r="J148" s="102">
        <f t="shared" si="6"/>
        <v>73000</v>
      </c>
      <c r="K148" s="104">
        <v>146000000</v>
      </c>
    </row>
    <row r="149" spans="1:11" ht="56.25" x14ac:dyDescent="0.25">
      <c r="A149" s="33">
        <v>145</v>
      </c>
      <c r="B149" s="31" t="s">
        <v>1799</v>
      </c>
      <c r="C149" s="101">
        <v>4821190</v>
      </c>
      <c r="D149" s="101" t="s">
        <v>1677</v>
      </c>
      <c r="E149" s="31" t="s">
        <v>1591</v>
      </c>
      <c r="F149" s="31" t="s">
        <v>1606</v>
      </c>
      <c r="G149" s="102"/>
      <c r="H149" s="31" t="s">
        <v>1274</v>
      </c>
      <c r="I149" s="102">
        <v>120</v>
      </c>
      <c r="J149" s="109">
        <f t="shared" si="6"/>
        <v>87358.333333333328</v>
      </c>
      <c r="K149" s="104">
        <v>10483000</v>
      </c>
    </row>
    <row r="150" spans="1:11" ht="56.25" x14ac:dyDescent="0.25">
      <c r="A150" s="33">
        <v>146</v>
      </c>
      <c r="B150" s="31" t="s">
        <v>1799</v>
      </c>
      <c r="C150" s="101">
        <v>4252110</v>
      </c>
      <c r="D150" s="101" t="s">
        <v>1808</v>
      </c>
      <c r="E150" s="31" t="s">
        <v>1591</v>
      </c>
      <c r="F150" s="31" t="s">
        <v>1606</v>
      </c>
      <c r="G150" s="102"/>
      <c r="H150" s="31" t="s">
        <v>1274</v>
      </c>
      <c r="I150" s="102">
        <v>15780</v>
      </c>
      <c r="J150" s="109">
        <f t="shared" si="6"/>
        <v>5000</v>
      </c>
      <c r="K150" s="104">
        <v>78900000</v>
      </c>
    </row>
    <row r="151" spans="1:11" ht="56.25" x14ac:dyDescent="0.25">
      <c r="A151" s="33">
        <v>147</v>
      </c>
      <c r="B151" s="31" t="s">
        <v>1799</v>
      </c>
      <c r="C151" s="101">
        <v>4252110</v>
      </c>
      <c r="D151" s="101" t="s">
        <v>1809</v>
      </c>
      <c r="E151" s="31" t="s">
        <v>1591</v>
      </c>
      <c r="F151" s="31" t="s">
        <v>1606</v>
      </c>
      <c r="G151" s="102"/>
      <c r="H151" s="31" t="s">
        <v>1274</v>
      </c>
      <c r="I151" s="102">
        <v>5950</v>
      </c>
      <c r="J151" s="109">
        <f t="shared" si="6"/>
        <v>2000</v>
      </c>
      <c r="K151" s="104">
        <v>11900000</v>
      </c>
    </row>
    <row r="152" spans="1:11" ht="56.25" x14ac:dyDescent="0.25">
      <c r="A152" s="33">
        <v>148</v>
      </c>
      <c r="B152" s="31" t="s">
        <v>1799</v>
      </c>
      <c r="C152" s="101">
        <v>4252110</v>
      </c>
      <c r="D152" s="101" t="s">
        <v>1810</v>
      </c>
      <c r="E152" s="31" t="s">
        <v>1591</v>
      </c>
      <c r="F152" s="31" t="s">
        <v>1606</v>
      </c>
      <c r="G152" s="102"/>
      <c r="H152" s="31" t="s">
        <v>1274</v>
      </c>
      <c r="I152" s="102">
        <v>43068</v>
      </c>
      <c r="J152" s="109">
        <f t="shared" si="6"/>
        <v>15499.7</v>
      </c>
      <c r="K152" s="104">
        <v>667541079.60000002</v>
      </c>
    </row>
    <row r="153" spans="1:11" ht="56.25" x14ac:dyDescent="0.25">
      <c r="A153" s="33">
        <v>149</v>
      </c>
      <c r="B153" s="31" t="s">
        <v>1799</v>
      </c>
      <c r="C153" s="101">
        <v>4821190</v>
      </c>
      <c r="D153" s="101" t="s">
        <v>1696</v>
      </c>
      <c r="E153" s="31" t="s">
        <v>1591</v>
      </c>
      <c r="F153" s="31" t="s">
        <v>1606</v>
      </c>
      <c r="G153" s="102">
        <v>2439953</v>
      </c>
      <c r="H153" s="31" t="s">
        <v>1274</v>
      </c>
      <c r="I153" s="102">
        <v>9</v>
      </c>
      <c r="J153" s="109">
        <f t="shared" si="6"/>
        <v>1666666.6666666667</v>
      </c>
      <c r="K153" s="104">
        <v>15000000</v>
      </c>
    </row>
    <row r="154" spans="1:11" ht="56.25" x14ac:dyDescent="0.25">
      <c r="A154" s="33">
        <v>150</v>
      </c>
      <c r="B154" s="31" t="s">
        <v>1799</v>
      </c>
      <c r="C154" s="101">
        <v>4252110</v>
      </c>
      <c r="D154" s="101" t="s">
        <v>1811</v>
      </c>
      <c r="E154" s="31" t="s">
        <v>1591</v>
      </c>
      <c r="F154" s="31" t="s">
        <v>1606</v>
      </c>
      <c r="G154" s="30"/>
      <c r="H154" s="31" t="s">
        <v>1274</v>
      </c>
      <c r="I154" s="102">
        <v>8282000</v>
      </c>
      <c r="J154" s="109">
        <f t="shared" si="6"/>
        <v>732.62496981405457</v>
      </c>
      <c r="K154" s="104">
        <v>6067600000</v>
      </c>
    </row>
    <row r="155" spans="1:11" ht="56.25" x14ac:dyDescent="0.25">
      <c r="A155" s="33">
        <v>151</v>
      </c>
      <c r="B155" s="31" t="s">
        <v>1799</v>
      </c>
      <c r="C155" s="101">
        <v>4292100</v>
      </c>
      <c r="D155" s="101" t="s">
        <v>1701</v>
      </c>
      <c r="E155" s="31" t="s">
        <v>1591</v>
      </c>
      <c r="F155" s="31" t="s">
        <v>1606</v>
      </c>
      <c r="G155" s="102" t="s">
        <v>1834</v>
      </c>
      <c r="H155" s="31" t="s">
        <v>1737</v>
      </c>
      <c r="I155" s="102">
        <v>1</v>
      </c>
      <c r="J155" s="109">
        <f t="shared" si="6"/>
        <v>1000000000</v>
      </c>
      <c r="K155" s="104">
        <v>1000000000</v>
      </c>
    </row>
    <row r="156" spans="1:11" ht="56.25" x14ac:dyDescent="0.25">
      <c r="A156" s="33">
        <v>152</v>
      </c>
      <c r="B156" s="31" t="s">
        <v>1799</v>
      </c>
      <c r="C156" s="101">
        <v>4252130</v>
      </c>
      <c r="D156" s="101" t="s">
        <v>1605</v>
      </c>
      <c r="E156" s="31" t="s">
        <v>1591</v>
      </c>
      <c r="F156" s="31" t="s">
        <v>1606</v>
      </c>
      <c r="G156" s="102"/>
      <c r="H156" s="31" t="s">
        <v>1274</v>
      </c>
      <c r="I156" s="102">
        <v>41120</v>
      </c>
      <c r="J156" s="109">
        <f t="shared" si="6"/>
        <v>2252.6329766536965</v>
      </c>
      <c r="K156" s="104">
        <v>92628268</v>
      </c>
    </row>
    <row r="157" spans="1:11" ht="56.25" x14ac:dyDescent="0.25">
      <c r="A157" s="33">
        <v>153</v>
      </c>
      <c r="B157" s="31" t="s">
        <v>1799</v>
      </c>
      <c r="C157" s="101">
        <v>4252110</v>
      </c>
      <c r="D157" s="101" t="s">
        <v>1812</v>
      </c>
      <c r="E157" s="31" t="s">
        <v>1591</v>
      </c>
      <c r="F157" s="31" t="s">
        <v>1606</v>
      </c>
      <c r="G157" s="102"/>
      <c r="H157" s="31" t="s">
        <v>1274</v>
      </c>
      <c r="I157" s="102">
        <v>58</v>
      </c>
      <c r="J157" s="109">
        <f t="shared" si="6"/>
        <v>172758.62068965516</v>
      </c>
      <c r="K157" s="104">
        <v>10020000</v>
      </c>
    </row>
    <row r="158" spans="1:11" ht="56.25" x14ac:dyDescent="0.25">
      <c r="A158" s="33">
        <v>154</v>
      </c>
      <c r="B158" s="31" t="s">
        <v>1799</v>
      </c>
      <c r="C158" s="101">
        <v>4252110</v>
      </c>
      <c r="D158" s="101" t="s">
        <v>1682</v>
      </c>
      <c r="E158" s="31" t="s">
        <v>1591</v>
      </c>
      <c r="F158" s="31" t="s">
        <v>1606</v>
      </c>
      <c r="G158" s="102"/>
      <c r="H158" s="31" t="s">
        <v>1274</v>
      </c>
      <c r="I158" s="102">
        <v>1000</v>
      </c>
      <c r="J158" s="109">
        <f t="shared" si="6"/>
        <v>42400</v>
      </c>
      <c r="K158" s="104">
        <v>42400000</v>
      </c>
    </row>
    <row r="159" spans="1:11" ht="56.25" x14ac:dyDescent="0.25">
      <c r="A159" s="33">
        <v>155</v>
      </c>
      <c r="B159" s="31" t="s">
        <v>1799</v>
      </c>
      <c r="C159" s="101">
        <v>4252110</v>
      </c>
      <c r="D159" s="101" t="s">
        <v>1697</v>
      </c>
      <c r="E159" s="31" t="s">
        <v>1591</v>
      </c>
      <c r="F159" s="31" t="s">
        <v>1606</v>
      </c>
      <c r="G159" s="102"/>
      <c r="H159" s="31" t="s">
        <v>1274</v>
      </c>
      <c r="I159" s="102">
        <v>352</v>
      </c>
      <c r="J159" s="109">
        <f t="shared" si="6"/>
        <v>25553.977272727272</v>
      </c>
      <c r="K159" s="104">
        <v>8995000</v>
      </c>
    </row>
    <row r="160" spans="1:11" ht="56.25" x14ac:dyDescent="0.25">
      <c r="A160" s="33">
        <v>156</v>
      </c>
      <c r="B160" s="31" t="s">
        <v>1799</v>
      </c>
      <c r="C160" s="101">
        <v>4821190</v>
      </c>
      <c r="D160" s="101" t="s">
        <v>1677</v>
      </c>
      <c r="E160" s="31" t="s">
        <v>1591</v>
      </c>
      <c r="F160" s="31" t="s">
        <v>1606</v>
      </c>
      <c r="G160" s="102"/>
      <c r="H160" s="31" t="s">
        <v>1274</v>
      </c>
      <c r="I160" s="102">
        <v>130</v>
      </c>
      <c r="J160" s="109">
        <f t="shared" si="6"/>
        <v>85038.461538461532</v>
      </c>
      <c r="K160" s="104">
        <v>11055000</v>
      </c>
    </row>
    <row r="161" spans="1:11" ht="56.25" x14ac:dyDescent="0.25">
      <c r="A161" s="33">
        <v>157</v>
      </c>
      <c r="B161" s="31" t="s">
        <v>1799</v>
      </c>
      <c r="C161" s="101">
        <v>4354920</v>
      </c>
      <c r="D161" s="101" t="s">
        <v>1813</v>
      </c>
      <c r="E161" s="31" t="s">
        <v>1591</v>
      </c>
      <c r="F161" s="31" t="s">
        <v>1606</v>
      </c>
      <c r="G161" s="102"/>
      <c r="H161" s="31" t="s">
        <v>1274</v>
      </c>
      <c r="I161" s="102">
        <v>5</v>
      </c>
      <c r="J161" s="109">
        <f t="shared" si="6"/>
        <v>8012000</v>
      </c>
      <c r="K161" s="104">
        <v>40060000</v>
      </c>
    </row>
    <row r="162" spans="1:11" ht="56.25" x14ac:dyDescent="0.25">
      <c r="A162" s="33">
        <v>158</v>
      </c>
      <c r="B162" s="31" t="s">
        <v>1799</v>
      </c>
      <c r="C162" s="101">
        <v>4252130</v>
      </c>
      <c r="D162" s="101" t="s">
        <v>1703</v>
      </c>
      <c r="E162" s="31" t="s">
        <v>1591</v>
      </c>
      <c r="F162" s="31" t="s">
        <v>1606</v>
      </c>
      <c r="G162" s="102"/>
      <c r="H162" s="31" t="s">
        <v>1274</v>
      </c>
      <c r="I162" s="102">
        <v>142550</v>
      </c>
      <c r="J162" s="109">
        <f t="shared" si="6"/>
        <v>7738.3701683619784</v>
      </c>
      <c r="K162" s="104">
        <v>1103104667.5</v>
      </c>
    </row>
    <row r="163" spans="1:11" ht="56.25" x14ac:dyDescent="0.25">
      <c r="A163" s="33">
        <v>159</v>
      </c>
      <c r="B163" s="31" t="s">
        <v>1799</v>
      </c>
      <c r="C163" s="101">
        <v>4252110</v>
      </c>
      <c r="D163" s="101" t="s">
        <v>1814</v>
      </c>
      <c r="E163" s="31" t="s">
        <v>1591</v>
      </c>
      <c r="F163" s="31" t="s">
        <v>1606</v>
      </c>
      <c r="G163" s="102"/>
      <c r="H163" s="31" t="s">
        <v>1274</v>
      </c>
      <c r="I163" s="102">
        <v>13</v>
      </c>
      <c r="J163" s="109">
        <f t="shared" si="6"/>
        <v>850333</v>
      </c>
      <c r="K163" s="104">
        <v>11054329</v>
      </c>
    </row>
    <row r="164" spans="1:11" ht="56.25" x14ac:dyDescent="0.25">
      <c r="A164" s="33">
        <v>160</v>
      </c>
      <c r="B164" s="31" t="s">
        <v>1799</v>
      </c>
      <c r="C164" s="101">
        <v>4252110</v>
      </c>
      <c r="D164" s="101" t="s">
        <v>1815</v>
      </c>
      <c r="E164" s="31" t="s">
        <v>1591</v>
      </c>
      <c r="F164" s="31" t="s">
        <v>1606</v>
      </c>
      <c r="G164" s="102"/>
      <c r="H164" s="31" t="s">
        <v>1274</v>
      </c>
      <c r="I164" s="102">
        <v>38</v>
      </c>
      <c r="J164" s="109">
        <f t="shared" si="6"/>
        <v>135109.86842105264</v>
      </c>
      <c r="K164" s="104">
        <v>5134175</v>
      </c>
    </row>
    <row r="165" spans="1:11" ht="56.25" x14ac:dyDescent="0.25">
      <c r="A165" s="33">
        <v>161</v>
      </c>
      <c r="B165" s="31" t="s">
        <v>1799</v>
      </c>
      <c r="C165" s="101">
        <v>4252110</v>
      </c>
      <c r="D165" s="101" t="s">
        <v>1812</v>
      </c>
      <c r="E165" s="31" t="s">
        <v>1591</v>
      </c>
      <c r="F165" s="31" t="s">
        <v>1606</v>
      </c>
      <c r="G165" s="102"/>
      <c r="H165" s="31" t="s">
        <v>1274</v>
      </c>
      <c r="I165" s="102">
        <v>4</v>
      </c>
      <c r="J165" s="109">
        <f t="shared" si="6"/>
        <v>1400000</v>
      </c>
      <c r="K165" s="104">
        <v>5600000</v>
      </c>
    </row>
    <row r="166" spans="1:11" ht="56.25" x14ac:dyDescent="0.25">
      <c r="A166" s="33">
        <v>162</v>
      </c>
      <c r="B166" s="31" t="s">
        <v>1799</v>
      </c>
      <c r="C166" s="101">
        <v>4354990</v>
      </c>
      <c r="D166" s="101" t="s">
        <v>1816</v>
      </c>
      <c r="E166" s="31" t="s">
        <v>1591</v>
      </c>
      <c r="F166" s="31" t="s">
        <v>1606</v>
      </c>
      <c r="G166" s="102"/>
      <c r="H166" s="31" t="s">
        <v>1274</v>
      </c>
      <c r="I166" s="102">
        <v>3</v>
      </c>
      <c r="J166" s="109">
        <f t="shared" si="6"/>
        <v>2365933.3333333335</v>
      </c>
      <c r="K166" s="104">
        <v>7097800</v>
      </c>
    </row>
    <row r="167" spans="1:11" ht="56.25" x14ac:dyDescent="0.25">
      <c r="A167" s="33">
        <v>163</v>
      </c>
      <c r="B167" s="31" t="s">
        <v>1799</v>
      </c>
      <c r="C167" s="101">
        <v>4252130</v>
      </c>
      <c r="D167" s="101" t="s">
        <v>1605</v>
      </c>
      <c r="E167" s="31" t="s">
        <v>1591</v>
      </c>
      <c r="F167" s="31" t="s">
        <v>1606</v>
      </c>
      <c r="G167" s="102"/>
      <c r="H167" s="31" t="s">
        <v>1274</v>
      </c>
      <c r="I167" s="102">
        <v>10120</v>
      </c>
      <c r="J167" s="109">
        <f t="shared" si="6"/>
        <v>5746.9745454545455</v>
      </c>
      <c r="K167" s="104">
        <v>58159382.399999999</v>
      </c>
    </row>
    <row r="168" spans="1:11" ht="56.25" x14ac:dyDescent="0.25">
      <c r="A168" s="33">
        <v>164</v>
      </c>
      <c r="B168" s="31" t="s">
        <v>1799</v>
      </c>
      <c r="C168" s="101">
        <v>4252110</v>
      </c>
      <c r="D168" s="101" t="s">
        <v>1817</v>
      </c>
      <c r="E168" s="31" t="s">
        <v>1591</v>
      </c>
      <c r="F168" s="31" t="s">
        <v>1606</v>
      </c>
      <c r="G168" s="102"/>
      <c r="H168" s="31" t="s">
        <v>1274</v>
      </c>
      <c r="I168" s="102">
        <v>12</v>
      </c>
      <c r="J168" s="109">
        <f t="shared" si="6"/>
        <v>460000</v>
      </c>
      <c r="K168" s="104">
        <v>5520000</v>
      </c>
    </row>
    <row r="169" spans="1:11" ht="56.25" x14ac:dyDescent="0.25">
      <c r="A169" s="33">
        <v>165</v>
      </c>
      <c r="B169" s="31" t="s">
        <v>1799</v>
      </c>
      <c r="C169" s="101">
        <v>4211000</v>
      </c>
      <c r="D169" s="101" t="s">
        <v>1704</v>
      </c>
      <c r="E169" s="31" t="s">
        <v>1591</v>
      </c>
      <c r="F169" s="31" t="s">
        <v>1606</v>
      </c>
      <c r="G169" s="102" t="s">
        <v>1832</v>
      </c>
      <c r="H169" s="31" t="s">
        <v>1274</v>
      </c>
      <c r="I169" s="102">
        <v>3</v>
      </c>
      <c r="J169" s="109">
        <f t="shared" si="6"/>
        <v>326600</v>
      </c>
      <c r="K169" s="104">
        <v>979800</v>
      </c>
    </row>
    <row r="170" spans="1:11" ht="56.25" x14ac:dyDescent="0.25">
      <c r="A170" s="33">
        <v>166</v>
      </c>
      <c r="B170" s="31" t="s">
        <v>1799</v>
      </c>
      <c r="C170" s="101">
        <v>4252110</v>
      </c>
      <c r="D170" s="101" t="s">
        <v>1682</v>
      </c>
      <c r="E170" s="31" t="s">
        <v>1591</v>
      </c>
      <c r="F170" s="31" t="s">
        <v>1606</v>
      </c>
      <c r="G170" s="102"/>
      <c r="H170" s="31" t="s">
        <v>1274</v>
      </c>
      <c r="I170" s="102">
        <v>1892</v>
      </c>
      <c r="J170" s="109">
        <f t="shared" si="6"/>
        <v>34600.42283298097</v>
      </c>
      <c r="K170" s="104">
        <v>65464000</v>
      </c>
    </row>
    <row r="171" spans="1:11" ht="56.25" x14ac:dyDescent="0.25">
      <c r="A171" s="33">
        <v>167</v>
      </c>
      <c r="B171" s="31" t="s">
        <v>1799</v>
      </c>
      <c r="C171" s="101">
        <v>4354990</v>
      </c>
      <c r="D171" s="101" t="s">
        <v>1818</v>
      </c>
      <c r="E171" s="31" t="s">
        <v>1591</v>
      </c>
      <c r="F171" s="31" t="s">
        <v>1606</v>
      </c>
      <c r="G171" s="102"/>
      <c r="H171" s="31" t="s">
        <v>1833</v>
      </c>
      <c r="I171" s="102">
        <v>52.9</v>
      </c>
      <c r="J171" s="109">
        <f t="shared" si="6"/>
        <v>148350</v>
      </c>
      <c r="K171" s="104">
        <v>7847715</v>
      </c>
    </row>
    <row r="172" spans="1:11" ht="56.25" x14ac:dyDescent="0.25">
      <c r="A172" s="171">
        <v>168</v>
      </c>
      <c r="B172" s="171" t="s">
        <v>1799</v>
      </c>
      <c r="C172" s="101">
        <v>4252110</v>
      </c>
      <c r="D172" s="101" t="s">
        <v>1813</v>
      </c>
      <c r="E172" s="31" t="s">
        <v>1591</v>
      </c>
      <c r="F172" s="31" t="s">
        <v>1606</v>
      </c>
      <c r="G172" s="102"/>
      <c r="H172" s="31" t="s">
        <v>1274</v>
      </c>
      <c r="I172" s="102">
        <v>100</v>
      </c>
      <c r="J172" s="109">
        <f t="shared" si="6"/>
        <v>667954</v>
      </c>
      <c r="K172" s="104">
        <v>66795400</v>
      </c>
    </row>
    <row r="173" spans="1:11" ht="56.25" x14ac:dyDescent="0.25">
      <c r="A173" s="172"/>
      <c r="B173" s="172"/>
      <c r="C173" s="101">
        <v>4299991</v>
      </c>
      <c r="D173" s="101" t="s">
        <v>1813</v>
      </c>
      <c r="E173" s="31" t="s">
        <v>1591</v>
      </c>
      <c r="F173" s="31" t="s">
        <v>1606</v>
      </c>
      <c r="G173" s="102"/>
      <c r="H173" s="31" t="s">
        <v>1274</v>
      </c>
      <c r="I173" s="102">
        <v>3</v>
      </c>
      <c r="J173" s="109">
        <f t="shared" ref="J173" si="7">K173/I173</f>
        <v>7800000</v>
      </c>
      <c r="K173" s="104">
        <v>23400000</v>
      </c>
    </row>
    <row r="174" spans="1:11" ht="56.25" x14ac:dyDescent="0.25">
      <c r="A174" s="33">
        <v>169</v>
      </c>
      <c r="B174" s="31" t="s">
        <v>1799</v>
      </c>
      <c r="C174" s="101">
        <v>4299990</v>
      </c>
      <c r="D174" s="101" t="s">
        <v>1684</v>
      </c>
      <c r="E174" s="31" t="s">
        <v>1591</v>
      </c>
      <c r="F174" s="31" t="s">
        <v>1606</v>
      </c>
      <c r="G174" s="102"/>
      <c r="H174" s="31" t="s">
        <v>1274</v>
      </c>
      <c r="I174" s="102">
        <v>4.5</v>
      </c>
      <c r="J174" s="109">
        <f t="shared" si="6"/>
        <v>3500000</v>
      </c>
      <c r="K174" s="104">
        <v>15750000</v>
      </c>
    </row>
    <row r="175" spans="1:11" ht="56.25" x14ac:dyDescent="0.25">
      <c r="A175" s="33">
        <v>170</v>
      </c>
      <c r="B175" s="31" t="s">
        <v>1799</v>
      </c>
      <c r="C175" s="101">
        <v>4252130</v>
      </c>
      <c r="D175" s="101" t="s">
        <v>1728</v>
      </c>
      <c r="E175" s="31" t="s">
        <v>1591</v>
      </c>
      <c r="F175" s="31" t="s">
        <v>1606</v>
      </c>
      <c r="G175" s="102">
        <v>7141222</v>
      </c>
      <c r="H175" s="31" t="s">
        <v>1274</v>
      </c>
      <c r="I175" s="102">
        <v>22000</v>
      </c>
      <c r="J175" s="109">
        <f t="shared" si="6"/>
        <v>1309.8499999999999</v>
      </c>
      <c r="K175" s="104">
        <v>28816700</v>
      </c>
    </row>
    <row r="176" spans="1:11" ht="56.25" x14ac:dyDescent="0.25">
      <c r="A176" s="33">
        <v>171</v>
      </c>
      <c r="B176" s="31" t="s">
        <v>1799</v>
      </c>
      <c r="C176" s="101">
        <v>4252130</v>
      </c>
      <c r="D176" s="101" t="s">
        <v>1728</v>
      </c>
      <c r="E176" s="31" t="s">
        <v>1591</v>
      </c>
      <c r="F176" s="31" t="s">
        <v>1606</v>
      </c>
      <c r="G176" s="102">
        <v>7141261</v>
      </c>
      <c r="H176" s="31" t="s">
        <v>1274</v>
      </c>
      <c r="I176" s="102">
        <v>765060</v>
      </c>
      <c r="J176" s="109">
        <f t="shared" si="6"/>
        <v>716.28626186181475</v>
      </c>
      <c r="K176" s="104">
        <v>548001967.5</v>
      </c>
    </row>
    <row r="177" spans="1:11" ht="56.25" x14ac:dyDescent="0.25">
      <c r="A177" s="33">
        <v>172</v>
      </c>
      <c r="B177" s="31" t="s">
        <v>1799</v>
      </c>
      <c r="C177" s="101">
        <v>4354990</v>
      </c>
      <c r="D177" s="101" t="s">
        <v>1819</v>
      </c>
      <c r="E177" s="31" t="s">
        <v>1591</v>
      </c>
      <c r="F177" s="31" t="s">
        <v>1606</v>
      </c>
      <c r="G177" s="102"/>
      <c r="H177" s="31" t="s">
        <v>1274</v>
      </c>
      <c r="I177" s="102">
        <v>4</v>
      </c>
      <c r="J177" s="109">
        <f t="shared" si="6"/>
        <v>14152500</v>
      </c>
      <c r="K177" s="104">
        <v>56610000</v>
      </c>
    </row>
    <row r="178" spans="1:11" ht="56.25" x14ac:dyDescent="0.25">
      <c r="A178" s="33">
        <v>173</v>
      </c>
      <c r="B178" s="31" t="s">
        <v>1799</v>
      </c>
      <c r="C178" s="101">
        <v>4354990</v>
      </c>
      <c r="D178" s="101" t="s">
        <v>1819</v>
      </c>
      <c r="E178" s="31" t="s">
        <v>1591</v>
      </c>
      <c r="F178" s="31" t="s">
        <v>1606</v>
      </c>
      <c r="G178" s="102"/>
      <c r="H178" s="31" t="s">
        <v>1274</v>
      </c>
      <c r="I178" s="102">
        <v>4</v>
      </c>
      <c r="J178" s="109">
        <f t="shared" si="6"/>
        <v>14152500</v>
      </c>
      <c r="K178" s="104">
        <v>56610000</v>
      </c>
    </row>
    <row r="179" spans="1:11" ht="56.25" x14ac:dyDescent="0.25">
      <c r="A179" s="33">
        <v>174</v>
      </c>
      <c r="B179" s="31" t="s">
        <v>1799</v>
      </c>
      <c r="C179" s="101">
        <v>4252110</v>
      </c>
      <c r="D179" s="101" t="s">
        <v>1697</v>
      </c>
      <c r="E179" s="31" t="s">
        <v>1591</v>
      </c>
      <c r="F179" s="31" t="s">
        <v>1606</v>
      </c>
      <c r="G179" s="102"/>
      <c r="H179" s="31" t="s">
        <v>1833</v>
      </c>
      <c r="I179" s="102">
        <v>15.5</v>
      </c>
      <c r="J179" s="109">
        <f t="shared" si="6"/>
        <v>140000</v>
      </c>
      <c r="K179" s="104">
        <v>2170000</v>
      </c>
    </row>
    <row r="180" spans="1:11" ht="56.25" x14ac:dyDescent="0.25">
      <c r="A180" s="33">
        <v>175</v>
      </c>
      <c r="B180" s="31" t="s">
        <v>1799</v>
      </c>
      <c r="C180" s="101">
        <v>4299990</v>
      </c>
      <c r="D180" s="101" t="s">
        <v>1820</v>
      </c>
      <c r="E180" s="31" t="s">
        <v>1591</v>
      </c>
      <c r="F180" s="31" t="s">
        <v>1606</v>
      </c>
      <c r="G180" s="102"/>
      <c r="H180" s="31" t="s">
        <v>1737</v>
      </c>
      <c r="I180" s="102">
        <v>1</v>
      </c>
      <c r="J180" s="109">
        <f t="shared" si="6"/>
        <v>1600000</v>
      </c>
      <c r="K180" s="104">
        <v>1600000</v>
      </c>
    </row>
    <row r="181" spans="1:11" ht="56.25" x14ac:dyDescent="0.25">
      <c r="A181" s="33">
        <v>176</v>
      </c>
      <c r="B181" s="31" t="s">
        <v>1799</v>
      </c>
      <c r="C181" s="101">
        <v>4821190</v>
      </c>
      <c r="D181" s="101" t="s">
        <v>1821</v>
      </c>
      <c r="E181" s="31" t="s">
        <v>1591</v>
      </c>
      <c r="F181" s="31" t="s">
        <v>1606</v>
      </c>
      <c r="G181" s="102"/>
      <c r="H181" s="31" t="s">
        <v>1274</v>
      </c>
      <c r="I181" s="102">
        <v>1</v>
      </c>
      <c r="J181" s="109">
        <f t="shared" si="6"/>
        <v>3500000</v>
      </c>
      <c r="K181" s="104">
        <v>3500000</v>
      </c>
    </row>
    <row r="182" spans="1:11" ht="56.25" x14ac:dyDescent="0.25">
      <c r="A182" s="33">
        <v>177</v>
      </c>
      <c r="B182" s="31" t="s">
        <v>1799</v>
      </c>
      <c r="C182" s="101">
        <v>4821190</v>
      </c>
      <c r="D182" s="101" t="s">
        <v>1687</v>
      </c>
      <c r="E182" s="31" t="s">
        <v>1591</v>
      </c>
      <c r="F182" s="31" t="s">
        <v>1606</v>
      </c>
      <c r="G182" s="102"/>
      <c r="H182" s="31" t="s">
        <v>1274</v>
      </c>
      <c r="I182" s="102">
        <v>7</v>
      </c>
      <c r="J182" s="109">
        <f t="shared" si="6"/>
        <v>2028000</v>
      </c>
      <c r="K182" s="104">
        <v>14196000</v>
      </c>
    </row>
    <row r="183" spans="1:11" ht="56.25" x14ac:dyDescent="0.25">
      <c r="A183" s="33">
        <v>178</v>
      </c>
      <c r="B183" s="31" t="s">
        <v>1799</v>
      </c>
      <c r="C183" s="101">
        <v>4252110</v>
      </c>
      <c r="D183" s="101" t="s">
        <v>1813</v>
      </c>
      <c r="E183" s="31" t="s">
        <v>1591</v>
      </c>
      <c r="F183" s="31" t="s">
        <v>1606</v>
      </c>
      <c r="G183" s="102"/>
      <c r="H183" s="31" t="s">
        <v>1835</v>
      </c>
      <c r="I183" s="102">
        <v>616</v>
      </c>
      <c r="J183" s="109">
        <f t="shared" si="6"/>
        <v>17525.937435064938</v>
      </c>
      <c r="K183" s="104">
        <v>10795977.460000001</v>
      </c>
    </row>
    <row r="184" spans="1:11" ht="56.25" x14ac:dyDescent="0.25">
      <c r="A184" s="33">
        <v>179</v>
      </c>
      <c r="B184" s="31" t="s">
        <v>1799</v>
      </c>
      <c r="C184" s="101">
        <v>4252110</v>
      </c>
      <c r="D184" s="101" t="s">
        <v>1681</v>
      </c>
      <c r="E184" s="31" t="s">
        <v>1591</v>
      </c>
      <c r="F184" s="31" t="s">
        <v>1606</v>
      </c>
      <c r="G184" s="102"/>
      <c r="H184" s="31" t="s">
        <v>1274</v>
      </c>
      <c r="I184" s="102">
        <v>5</v>
      </c>
      <c r="J184" s="109">
        <f t="shared" si="6"/>
        <v>2000000</v>
      </c>
      <c r="K184" s="104">
        <v>10000000</v>
      </c>
    </row>
    <row r="185" spans="1:11" ht="56.25" x14ac:dyDescent="0.25">
      <c r="A185" s="33">
        <v>180</v>
      </c>
      <c r="B185" s="31" t="s">
        <v>1799</v>
      </c>
      <c r="C185" s="101">
        <v>4252110</v>
      </c>
      <c r="D185" s="101" t="s">
        <v>1681</v>
      </c>
      <c r="E185" s="31" t="s">
        <v>1591</v>
      </c>
      <c r="F185" s="31" t="s">
        <v>1606</v>
      </c>
      <c r="G185" s="102"/>
      <c r="H185" s="31" t="s">
        <v>1274</v>
      </c>
      <c r="I185" s="102">
        <v>40</v>
      </c>
      <c r="J185" s="109">
        <f t="shared" si="6"/>
        <v>250000</v>
      </c>
      <c r="K185" s="104">
        <v>10000000</v>
      </c>
    </row>
    <row r="186" spans="1:11" ht="56.25" x14ac:dyDescent="0.25">
      <c r="A186" s="33">
        <v>181</v>
      </c>
      <c r="B186" s="31" t="s">
        <v>1799</v>
      </c>
      <c r="C186" s="101">
        <v>4252130</v>
      </c>
      <c r="D186" s="101" t="s">
        <v>1605</v>
      </c>
      <c r="E186" s="31" t="s">
        <v>1591</v>
      </c>
      <c r="F186" s="31" t="s">
        <v>1606</v>
      </c>
      <c r="G186" s="102"/>
      <c r="H186" s="31" t="s">
        <v>1274</v>
      </c>
      <c r="I186" s="104">
        <v>32484</v>
      </c>
      <c r="J186" s="109">
        <f t="shared" si="6"/>
        <v>363.86</v>
      </c>
      <c r="K186" s="104">
        <v>11819628.24</v>
      </c>
    </row>
    <row r="187" spans="1:11" ht="56.25" x14ac:dyDescent="0.25">
      <c r="A187" s="33">
        <v>182</v>
      </c>
      <c r="B187" s="31" t="s">
        <v>1799</v>
      </c>
      <c r="C187" s="101">
        <v>4252130</v>
      </c>
      <c r="D187" s="101" t="s">
        <v>1605</v>
      </c>
      <c r="E187" s="31" t="s">
        <v>1591</v>
      </c>
      <c r="F187" s="31" t="s">
        <v>1606</v>
      </c>
      <c r="G187" s="102"/>
      <c r="H187" s="31" t="s">
        <v>1274</v>
      </c>
      <c r="I187" s="102">
        <v>250</v>
      </c>
      <c r="J187" s="109">
        <f t="shared" si="6"/>
        <v>8004</v>
      </c>
      <c r="K187" s="104">
        <v>2001000</v>
      </c>
    </row>
    <row r="188" spans="1:11" ht="56.25" x14ac:dyDescent="0.25">
      <c r="A188" s="33">
        <v>183</v>
      </c>
      <c r="B188" s="31" t="s">
        <v>1799</v>
      </c>
      <c r="C188" s="101">
        <v>4252130</v>
      </c>
      <c r="D188" s="101" t="s">
        <v>1822</v>
      </c>
      <c r="E188" s="31" t="s">
        <v>1591</v>
      </c>
      <c r="F188" s="31" t="s">
        <v>1606</v>
      </c>
      <c r="G188" s="102"/>
      <c r="H188" s="31" t="s">
        <v>1274</v>
      </c>
      <c r="I188" s="102">
        <v>8040</v>
      </c>
      <c r="J188" s="109">
        <f t="shared" si="6"/>
        <v>15039.93</v>
      </c>
      <c r="K188" s="104">
        <v>120921037.2</v>
      </c>
    </row>
    <row r="189" spans="1:11" ht="56.25" x14ac:dyDescent="0.25">
      <c r="A189" s="33">
        <v>184</v>
      </c>
      <c r="B189" s="31" t="s">
        <v>1799</v>
      </c>
      <c r="C189" s="101">
        <v>4252130</v>
      </c>
      <c r="D189" s="101" t="s">
        <v>1703</v>
      </c>
      <c r="E189" s="31" t="s">
        <v>1591</v>
      </c>
      <c r="F189" s="31" t="s">
        <v>1606</v>
      </c>
      <c r="G189" s="102"/>
      <c r="H189" s="31" t="s">
        <v>1274</v>
      </c>
      <c r="I189" s="102">
        <v>6000</v>
      </c>
      <c r="J189" s="109">
        <f t="shared" si="6"/>
        <v>29038.506249999999</v>
      </c>
      <c r="K189" s="104">
        <v>174231037.5</v>
      </c>
    </row>
    <row r="190" spans="1:11" ht="56.25" x14ac:dyDescent="0.25">
      <c r="A190" s="33">
        <v>185</v>
      </c>
      <c r="B190" s="31" t="s">
        <v>1799</v>
      </c>
      <c r="C190" s="101">
        <v>4292200</v>
      </c>
      <c r="D190" s="101" t="s">
        <v>1711</v>
      </c>
      <c r="E190" s="31" t="s">
        <v>1591</v>
      </c>
      <c r="F190" s="31" t="s">
        <v>1606</v>
      </c>
      <c r="G190" s="102"/>
      <c r="H190" s="31" t="s">
        <v>1274</v>
      </c>
      <c r="I190" s="102">
        <v>4</v>
      </c>
      <c r="J190" s="109">
        <f t="shared" si="6"/>
        <v>1501500</v>
      </c>
      <c r="K190" s="104">
        <v>6006000</v>
      </c>
    </row>
    <row r="191" spans="1:11" ht="56.25" x14ac:dyDescent="0.25">
      <c r="A191" s="33">
        <v>186</v>
      </c>
      <c r="B191" s="31" t="s">
        <v>1799</v>
      </c>
      <c r="C191" s="101">
        <v>4821190</v>
      </c>
      <c r="D191" s="101" t="s">
        <v>1696</v>
      </c>
      <c r="E191" s="31" t="s">
        <v>1591</v>
      </c>
      <c r="F191" s="31" t="s">
        <v>1606</v>
      </c>
      <c r="G191" s="102"/>
      <c r="H191" s="31" t="s">
        <v>1274</v>
      </c>
      <c r="I191" s="102">
        <v>38</v>
      </c>
      <c r="J191" s="109">
        <f t="shared" si="6"/>
        <v>1288157.894736842</v>
      </c>
      <c r="K191" s="104">
        <v>48950000</v>
      </c>
    </row>
    <row r="192" spans="1:11" ht="56.25" x14ac:dyDescent="0.25">
      <c r="A192" s="33">
        <v>187</v>
      </c>
      <c r="B192" s="31" t="s">
        <v>1799</v>
      </c>
      <c r="C192" s="101">
        <v>4821190</v>
      </c>
      <c r="D192" s="101" t="s">
        <v>1823</v>
      </c>
      <c r="E192" s="31" t="s">
        <v>1591</v>
      </c>
      <c r="F192" s="31" t="s">
        <v>1606</v>
      </c>
      <c r="G192" s="102"/>
      <c r="H192" s="31" t="s">
        <v>1274</v>
      </c>
      <c r="I192" s="102">
        <v>30</v>
      </c>
      <c r="J192" s="109">
        <f t="shared" si="6"/>
        <v>205320</v>
      </c>
      <c r="K192" s="104">
        <v>6159600</v>
      </c>
    </row>
    <row r="193" spans="1:11" ht="56.25" x14ac:dyDescent="0.25">
      <c r="A193" s="33">
        <v>188</v>
      </c>
      <c r="B193" s="31" t="s">
        <v>1799</v>
      </c>
      <c r="C193" s="101">
        <v>4252110</v>
      </c>
      <c r="D193" s="101" t="s">
        <v>1682</v>
      </c>
      <c r="E193" s="31" t="s">
        <v>1591</v>
      </c>
      <c r="F193" s="31" t="s">
        <v>1606</v>
      </c>
      <c r="G193" s="102"/>
      <c r="H193" s="31" t="s">
        <v>1274</v>
      </c>
      <c r="I193" s="102">
        <v>20</v>
      </c>
      <c r="J193" s="109">
        <f t="shared" si="6"/>
        <v>656000</v>
      </c>
      <c r="K193" s="104">
        <v>13120000</v>
      </c>
    </row>
    <row r="194" spans="1:11" ht="56.25" x14ac:dyDescent="0.25">
      <c r="A194" s="33">
        <v>189</v>
      </c>
      <c r="B194" s="31" t="s">
        <v>1799</v>
      </c>
      <c r="C194" s="101">
        <v>4252110</v>
      </c>
      <c r="D194" s="101" t="s">
        <v>1813</v>
      </c>
      <c r="E194" s="31" t="s">
        <v>1591</v>
      </c>
      <c r="F194" s="31" t="s">
        <v>1606</v>
      </c>
      <c r="G194" s="102"/>
      <c r="H194" s="31" t="s">
        <v>1274</v>
      </c>
      <c r="I194" s="102">
        <v>1031</v>
      </c>
      <c r="J194" s="109">
        <f t="shared" si="6"/>
        <v>10654.681862269641</v>
      </c>
      <c r="K194" s="104">
        <v>10984977</v>
      </c>
    </row>
    <row r="195" spans="1:11" ht="56.25" x14ac:dyDescent="0.25">
      <c r="A195" s="33">
        <v>190</v>
      </c>
      <c r="B195" s="31" t="s">
        <v>1799</v>
      </c>
      <c r="C195" s="101">
        <v>4252130</v>
      </c>
      <c r="D195" s="101" t="s">
        <v>1605</v>
      </c>
      <c r="E195" s="31" t="s">
        <v>1591</v>
      </c>
      <c r="F195" s="31" t="s">
        <v>1606</v>
      </c>
      <c r="G195" s="102"/>
      <c r="H195" s="31" t="s">
        <v>1274</v>
      </c>
      <c r="I195" s="102">
        <v>1168270</v>
      </c>
      <c r="J195" s="109">
        <f t="shared" si="6"/>
        <v>627.13434788191091</v>
      </c>
      <c r="K195" s="104">
        <v>732662244.60000002</v>
      </c>
    </row>
    <row r="196" spans="1:11" ht="56.25" x14ac:dyDescent="0.25">
      <c r="A196" s="33">
        <v>191</v>
      </c>
      <c r="B196" s="31" t="s">
        <v>1799</v>
      </c>
      <c r="C196" s="101">
        <v>4252130</v>
      </c>
      <c r="D196" s="101" t="s">
        <v>1605</v>
      </c>
      <c r="E196" s="31" t="s">
        <v>1591</v>
      </c>
      <c r="F196" s="31" t="s">
        <v>1606</v>
      </c>
      <c r="G196" s="102"/>
      <c r="H196" s="31" t="s">
        <v>1274</v>
      </c>
      <c r="I196" s="102">
        <v>12700</v>
      </c>
      <c r="J196" s="109">
        <f t="shared" si="6"/>
        <v>16698</v>
      </c>
      <c r="K196" s="104">
        <v>212064600</v>
      </c>
    </row>
    <row r="197" spans="1:11" ht="56.25" x14ac:dyDescent="0.25">
      <c r="A197" s="33">
        <v>192</v>
      </c>
      <c r="B197" s="31" t="s">
        <v>1799</v>
      </c>
      <c r="C197" s="101">
        <v>4252110</v>
      </c>
      <c r="D197" s="101" t="s">
        <v>1682</v>
      </c>
      <c r="E197" s="31" t="s">
        <v>1591</v>
      </c>
      <c r="F197" s="31" t="s">
        <v>1606</v>
      </c>
      <c r="G197" s="102"/>
      <c r="H197" s="31" t="s">
        <v>1274</v>
      </c>
      <c r="I197" s="102">
        <v>16</v>
      </c>
      <c r="J197" s="109">
        <f t="shared" si="6"/>
        <v>656000</v>
      </c>
      <c r="K197" s="104">
        <v>10496000</v>
      </c>
    </row>
    <row r="198" spans="1:11" ht="56.25" x14ac:dyDescent="0.25">
      <c r="A198" s="33">
        <v>193</v>
      </c>
      <c r="B198" s="31" t="s">
        <v>1799</v>
      </c>
      <c r="C198" s="101">
        <v>4299990</v>
      </c>
      <c r="D198" s="101" t="s">
        <v>1706</v>
      </c>
      <c r="E198" s="31" t="s">
        <v>1591</v>
      </c>
      <c r="F198" s="31" t="s">
        <v>1606</v>
      </c>
      <c r="G198" s="102"/>
      <c r="H198" s="31" t="s">
        <v>1274</v>
      </c>
      <c r="I198" s="102">
        <v>884</v>
      </c>
      <c r="J198" s="109">
        <f t="shared" ref="J198:J221" si="8">K198/I198</f>
        <v>86061.375282805428</v>
      </c>
      <c r="K198" s="104">
        <v>76078255.75</v>
      </c>
    </row>
    <row r="199" spans="1:11" ht="56.25" x14ac:dyDescent="0.25">
      <c r="A199" s="33">
        <v>194</v>
      </c>
      <c r="B199" s="31" t="s">
        <v>1799</v>
      </c>
      <c r="C199" s="101">
        <v>4821190</v>
      </c>
      <c r="D199" s="101" t="s">
        <v>1677</v>
      </c>
      <c r="E199" s="31" t="s">
        <v>1591</v>
      </c>
      <c r="F199" s="31" t="s">
        <v>1606</v>
      </c>
      <c r="G199" s="102"/>
      <c r="H199" s="31" t="s">
        <v>1274</v>
      </c>
      <c r="I199" s="102">
        <v>300</v>
      </c>
      <c r="J199" s="109">
        <f t="shared" si="8"/>
        <v>155966.66666666666</v>
      </c>
      <c r="K199" s="104">
        <v>46790000</v>
      </c>
    </row>
    <row r="200" spans="1:11" ht="56.25" x14ac:dyDescent="0.25">
      <c r="A200" s="33">
        <v>195</v>
      </c>
      <c r="B200" s="31" t="s">
        <v>1799</v>
      </c>
      <c r="C200" s="101">
        <v>4299990</v>
      </c>
      <c r="D200" s="101" t="s">
        <v>1824</v>
      </c>
      <c r="E200" s="31" t="s">
        <v>1591</v>
      </c>
      <c r="F200" s="31" t="s">
        <v>1606</v>
      </c>
      <c r="G200" s="102"/>
      <c r="H200" s="31" t="s">
        <v>1733</v>
      </c>
      <c r="I200" s="102">
        <v>1</v>
      </c>
      <c r="J200" s="109">
        <f t="shared" si="8"/>
        <v>782481518.27999997</v>
      </c>
      <c r="K200" s="104">
        <v>782481518.27999997</v>
      </c>
    </row>
    <row r="201" spans="1:11" ht="56.25" x14ac:dyDescent="0.25">
      <c r="A201" s="33">
        <v>196</v>
      </c>
      <c r="B201" s="31" t="s">
        <v>1799</v>
      </c>
      <c r="C201" s="101">
        <v>4252110</v>
      </c>
      <c r="D201" s="101" t="s">
        <v>1825</v>
      </c>
      <c r="E201" s="31" t="s">
        <v>1591</v>
      </c>
      <c r="F201" s="31" t="s">
        <v>1606</v>
      </c>
      <c r="G201" s="102"/>
      <c r="H201" s="31" t="s">
        <v>1274</v>
      </c>
      <c r="I201" s="102">
        <v>15</v>
      </c>
      <c r="J201" s="109">
        <f t="shared" si="8"/>
        <v>320000</v>
      </c>
      <c r="K201" s="104">
        <v>4800000</v>
      </c>
    </row>
    <row r="202" spans="1:11" ht="56.25" x14ac:dyDescent="0.25">
      <c r="A202" s="33">
        <v>197</v>
      </c>
      <c r="B202" s="31" t="s">
        <v>1799</v>
      </c>
      <c r="C202" s="101">
        <v>4252130</v>
      </c>
      <c r="D202" s="101" t="s">
        <v>1605</v>
      </c>
      <c r="E202" s="31" t="s">
        <v>1591</v>
      </c>
      <c r="F202" s="31" t="s">
        <v>1606</v>
      </c>
      <c r="G202" s="102"/>
      <c r="H202" s="31" t="s">
        <v>1274</v>
      </c>
      <c r="I202" s="102">
        <v>400</v>
      </c>
      <c r="J202" s="109">
        <f t="shared" si="8"/>
        <v>115690</v>
      </c>
      <c r="K202" s="104">
        <v>46276000</v>
      </c>
    </row>
    <row r="203" spans="1:11" ht="56.25" x14ac:dyDescent="0.25">
      <c r="A203" s="33">
        <v>198</v>
      </c>
      <c r="B203" s="31" t="s">
        <v>1799</v>
      </c>
      <c r="C203" s="101">
        <v>4299990</v>
      </c>
      <c r="D203" s="101" t="s">
        <v>1605</v>
      </c>
      <c r="E203" s="31" t="s">
        <v>1591</v>
      </c>
      <c r="F203" s="31" t="s">
        <v>1606</v>
      </c>
      <c r="G203" s="102"/>
      <c r="H203" s="31" t="s">
        <v>1274</v>
      </c>
      <c r="I203" s="102">
        <v>100</v>
      </c>
      <c r="J203" s="109">
        <f t="shared" si="8"/>
        <v>343252</v>
      </c>
      <c r="K203" s="104">
        <v>34325200</v>
      </c>
    </row>
    <row r="204" spans="1:11" ht="56.25" x14ac:dyDescent="0.25">
      <c r="A204" s="33">
        <v>199</v>
      </c>
      <c r="B204" s="31" t="s">
        <v>1799</v>
      </c>
      <c r="C204" s="101">
        <v>4299990</v>
      </c>
      <c r="D204" s="101" t="s">
        <v>1826</v>
      </c>
      <c r="E204" s="31" t="s">
        <v>1591</v>
      </c>
      <c r="F204" s="31" t="s">
        <v>1606</v>
      </c>
      <c r="G204" s="102"/>
      <c r="H204" s="31" t="s">
        <v>1274</v>
      </c>
      <c r="I204" s="102">
        <v>60879</v>
      </c>
      <c r="J204" s="109">
        <f t="shared" si="8"/>
        <v>328.52280753626047</v>
      </c>
      <c r="K204" s="104">
        <v>20000140</v>
      </c>
    </row>
    <row r="205" spans="1:11" ht="56.25" x14ac:dyDescent="0.25">
      <c r="A205" s="33">
        <v>200</v>
      </c>
      <c r="B205" s="31" t="s">
        <v>1799</v>
      </c>
      <c r="C205" s="101">
        <v>4252110</v>
      </c>
      <c r="D205" s="101" t="s">
        <v>1682</v>
      </c>
      <c r="E205" s="31" t="s">
        <v>1591</v>
      </c>
      <c r="F205" s="31" t="s">
        <v>1606</v>
      </c>
      <c r="G205" s="102"/>
      <c r="H205" s="31" t="s">
        <v>1274</v>
      </c>
      <c r="I205" s="102">
        <v>100</v>
      </c>
      <c r="J205" s="109">
        <f t="shared" si="8"/>
        <v>15000</v>
      </c>
      <c r="K205" s="104">
        <v>1500000</v>
      </c>
    </row>
    <row r="206" spans="1:11" ht="56.25" x14ac:dyDescent="0.25">
      <c r="A206" s="33">
        <v>201</v>
      </c>
      <c r="B206" s="31" t="s">
        <v>1799</v>
      </c>
      <c r="C206" s="101">
        <v>4299990</v>
      </c>
      <c r="D206" s="101" t="s">
        <v>1645</v>
      </c>
      <c r="E206" s="31" t="s">
        <v>1591</v>
      </c>
      <c r="F206" s="31" t="s">
        <v>1606</v>
      </c>
      <c r="G206" s="102"/>
      <c r="H206" s="31" t="s">
        <v>1274</v>
      </c>
      <c r="I206" s="102">
        <v>9</v>
      </c>
      <c r="J206" s="109">
        <f t="shared" si="8"/>
        <v>260000</v>
      </c>
      <c r="K206" s="104">
        <v>2340000</v>
      </c>
    </row>
    <row r="207" spans="1:11" ht="56.25" x14ac:dyDescent="0.25">
      <c r="A207" s="33">
        <v>202</v>
      </c>
      <c r="B207" s="31" t="s">
        <v>1799</v>
      </c>
      <c r="C207" s="101">
        <v>4212000</v>
      </c>
      <c r="D207" s="101" t="s">
        <v>1827</v>
      </c>
      <c r="E207" s="31" t="s">
        <v>1591</v>
      </c>
      <c r="F207" s="31" t="s">
        <v>1606</v>
      </c>
      <c r="G207" s="102">
        <v>2525254</v>
      </c>
      <c r="H207" s="31" t="s">
        <v>1274</v>
      </c>
      <c r="I207" s="102">
        <v>1</v>
      </c>
      <c r="J207" s="109">
        <f t="shared" si="8"/>
        <v>802185</v>
      </c>
      <c r="K207" s="104">
        <v>802185</v>
      </c>
    </row>
    <row r="208" spans="1:11" ht="56.25" x14ac:dyDescent="0.25">
      <c r="A208" s="33">
        <v>203</v>
      </c>
      <c r="B208" s="31" t="s">
        <v>1799</v>
      </c>
      <c r="C208" s="101">
        <v>4299990</v>
      </c>
      <c r="D208" s="101" t="s">
        <v>1605</v>
      </c>
      <c r="E208" s="31" t="s">
        <v>1591</v>
      </c>
      <c r="F208" s="31" t="s">
        <v>1606</v>
      </c>
      <c r="G208" s="102"/>
      <c r="H208" s="31" t="s">
        <v>1274</v>
      </c>
      <c r="I208" s="102">
        <v>400</v>
      </c>
      <c r="J208" s="109">
        <f t="shared" si="8"/>
        <v>4600</v>
      </c>
      <c r="K208" s="104">
        <v>1840000</v>
      </c>
    </row>
    <row r="209" spans="1:11" ht="56.25" x14ac:dyDescent="0.25">
      <c r="A209" s="33">
        <v>204</v>
      </c>
      <c r="B209" s="31" t="s">
        <v>1799</v>
      </c>
      <c r="C209" s="101">
        <v>4252130</v>
      </c>
      <c r="D209" s="101" t="s">
        <v>1605</v>
      </c>
      <c r="E209" s="31" t="s">
        <v>1591</v>
      </c>
      <c r="F209" s="31" t="s">
        <v>1606</v>
      </c>
      <c r="G209" s="102">
        <v>7152284</v>
      </c>
      <c r="H209" s="31" t="s">
        <v>1274</v>
      </c>
      <c r="I209" s="102">
        <v>33098</v>
      </c>
      <c r="J209" s="109">
        <f t="shared" si="8"/>
        <v>1595.116571998308</v>
      </c>
      <c r="K209" s="104">
        <v>52795168.299999997</v>
      </c>
    </row>
    <row r="210" spans="1:11" ht="56.25" x14ac:dyDescent="0.25">
      <c r="A210" s="33">
        <v>205</v>
      </c>
      <c r="B210" s="31" t="s">
        <v>1799</v>
      </c>
      <c r="C210" s="101">
        <v>4212000</v>
      </c>
      <c r="D210" s="101" t="s">
        <v>1828</v>
      </c>
      <c r="E210" s="31" t="s">
        <v>1591</v>
      </c>
      <c r="F210" s="31" t="s">
        <v>1606</v>
      </c>
      <c r="G210" s="102"/>
      <c r="H210" s="31" t="s">
        <v>1274</v>
      </c>
      <c r="I210" s="102">
        <v>8</v>
      </c>
      <c r="J210" s="109">
        <f t="shared" si="8"/>
        <v>3220470.75</v>
      </c>
      <c r="K210" s="104">
        <v>25763766</v>
      </c>
    </row>
    <row r="211" spans="1:11" ht="56.25" x14ac:dyDescent="0.25">
      <c r="A211" s="33">
        <v>206</v>
      </c>
      <c r="B211" s="31" t="s">
        <v>1799</v>
      </c>
      <c r="C211" s="101">
        <v>4212000</v>
      </c>
      <c r="D211" s="101" t="s">
        <v>1827</v>
      </c>
      <c r="E211" s="31" t="s">
        <v>1591</v>
      </c>
      <c r="F211" s="31" t="s">
        <v>1606</v>
      </c>
      <c r="G211" s="102"/>
      <c r="H211" s="31" t="s">
        <v>1274</v>
      </c>
      <c r="I211" s="102">
        <v>1</v>
      </c>
      <c r="J211" s="109">
        <f t="shared" si="8"/>
        <v>2827547</v>
      </c>
      <c r="K211" s="104">
        <v>2827547</v>
      </c>
    </row>
    <row r="212" spans="1:11" ht="56.25" x14ac:dyDescent="0.25">
      <c r="A212" s="33">
        <v>207</v>
      </c>
      <c r="B212" s="31" t="s">
        <v>1799</v>
      </c>
      <c r="C212" s="101">
        <v>4299990</v>
      </c>
      <c r="D212" s="101" t="s">
        <v>1605</v>
      </c>
      <c r="E212" s="31" t="s">
        <v>1591</v>
      </c>
      <c r="F212" s="31" t="s">
        <v>1606</v>
      </c>
      <c r="G212" s="102"/>
      <c r="H212" s="31" t="s">
        <v>1274</v>
      </c>
      <c r="I212" s="102">
        <v>50</v>
      </c>
      <c r="J212" s="109">
        <f t="shared" si="8"/>
        <v>4600</v>
      </c>
      <c r="K212" s="104">
        <v>230000</v>
      </c>
    </row>
    <row r="213" spans="1:11" ht="56.25" x14ac:dyDescent="0.25">
      <c r="A213" s="33">
        <v>208</v>
      </c>
      <c r="B213" s="31" t="s">
        <v>1799</v>
      </c>
      <c r="C213" s="101">
        <v>4223000</v>
      </c>
      <c r="D213" s="101" t="s">
        <v>1829</v>
      </c>
      <c r="E213" s="31" t="s">
        <v>1591</v>
      </c>
      <c r="F213" s="31" t="s">
        <v>1606</v>
      </c>
      <c r="G213" s="102"/>
      <c r="H213" s="31" t="s">
        <v>1836</v>
      </c>
      <c r="I213" s="102">
        <v>62.45</v>
      </c>
      <c r="J213" s="109">
        <f t="shared" si="8"/>
        <v>162997.55004003202</v>
      </c>
      <c r="K213" s="104">
        <v>10179197</v>
      </c>
    </row>
    <row r="214" spans="1:11" ht="56.25" x14ac:dyDescent="0.25">
      <c r="A214" s="33">
        <v>209</v>
      </c>
      <c r="B214" s="31" t="s">
        <v>1799</v>
      </c>
      <c r="C214" s="101">
        <v>4821190</v>
      </c>
      <c r="D214" s="101" t="s">
        <v>1696</v>
      </c>
      <c r="E214" s="31" t="s">
        <v>1591</v>
      </c>
      <c r="F214" s="31" t="s">
        <v>1606</v>
      </c>
      <c r="G214" s="102"/>
      <c r="H214" s="31" t="s">
        <v>1274</v>
      </c>
      <c r="I214" s="102">
        <v>1</v>
      </c>
      <c r="J214" s="109">
        <f t="shared" si="8"/>
        <v>4000000</v>
      </c>
      <c r="K214" s="104">
        <v>4000000</v>
      </c>
    </row>
    <row r="215" spans="1:11" ht="56.25" x14ac:dyDescent="0.25">
      <c r="A215" s="33">
        <v>210</v>
      </c>
      <c r="B215" s="31" t="s">
        <v>1799</v>
      </c>
      <c r="C215" s="101">
        <v>4252130</v>
      </c>
      <c r="D215" s="101" t="s">
        <v>1605</v>
      </c>
      <c r="E215" s="31" t="s">
        <v>1591</v>
      </c>
      <c r="F215" s="31" t="s">
        <v>1606</v>
      </c>
      <c r="G215" s="102"/>
      <c r="H215" s="31" t="s">
        <v>1274</v>
      </c>
      <c r="I215" s="102">
        <v>19522189</v>
      </c>
      <c r="J215" s="109">
        <f t="shared" si="8"/>
        <v>49.910000000000004</v>
      </c>
      <c r="K215" s="104">
        <v>974352452.99000001</v>
      </c>
    </row>
    <row r="216" spans="1:11" ht="56.25" x14ac:dyDescent="0.25">
      <c r="A216" s="33">
        <v>211</v>
      </c>
      <c r="B216" s="31" t="s">
        <v>1799</v>
      </c>
      <c r="C216" s="101">
        <v>4252130</v>
      </c>
      <c r="D216" s="101" t="s">
        <v>1605</v>
      </c>
      <c r="E216" s="31" t="s">
        <v>1591</v>
      </c>
      <c r="F216" s="31" t="s">
        <v>1606</v>
      </c>
      <c r="G216" s="102"/>
      <c r="H216" s="31" t="s">
        <v>1274</v>
      </c>
      <c r="I216" s="102">
        <v>21628</v>
      </c>
      <c r="J216" s="109">
        <f t="shared" si="8"/>
        <v>4703.5</v>
      </c>
      <c r="K216" s="104">
        <v>101727298</v>
      </c>
    </row>
    <row r="217" spans="1:11" ht="56.25" x14ac:dyDescent="0.25">
      <c r="A217" s="33">
        <v>212</v>
      </c>
      <c r="B217" s="31" t="s">
        <v>1799</v>
      </c>
      <c r="C217" s="101">
        <v>4299990</v>
      </c>
      <c r="D217" s="101" t="s">
        <v>1696</v>
      </c>
      <c r="E217" s="31" t="s">
        <v>1591</v>
      </c>
      <c r="F217" s="31" t="s">
        <v>1606</v>
      </c>
      <c r="G217" s="102"/>
      <c r="H217" s="31" t="s">
        <v>1274</v>
      </c>
      <c r="I217" s="102">
        <v>360</v>
      </c>
      <c r="J217" s="109">
        <f t="shared" si="8"/>
        <v>2142500</v>
      </c>
      <c r="K217" s="104">
        <v>771300000</v>
      </c>
    </row>
    <row r="218" spans="1:11" ht="56.25" x14ac:dyDescent="0.25">
      <c r="A218" s="33">
        <v>213</v>
      </c>
      <c r="B218" s="31" t="s">
        <v>1799</v>
      </c>
      <c r="C218" s="101">
        <v>4821190</v>
      </c>
      <c r="D218" s="101" t="s">
        <v>1830</v>
      </c>
      <c r="E218" s="31" t="s">
        <v>1591</v>
      </c>
      <c r="F218" s="31" t="s">
        <v>1606</v>
      </c>
      <c r="G218" s="102"/>
      <c r="H218" s="31" t="s">
        <v>1737</v>
      </c>
      <c r="I218" s="102">
        <v>1</v>
      </c>
      <c r="J218" s="109">
        <f t="shared" si="8"/>
        <v>336000</v>
      </c>
      <c r="K218" s="104">
        <v>336000</v>
      </c>
    </row>
    <row r="219" spans="1:11" ht="56.25" x14ac:dyDescent="0.25">
      <c r="A219" s="33">
        <v>214</v>
      </c>
      <c r="B219" s="31" t="s">
        <v>1799</v>
      </c>
      <c r="C219" s="101">
        <v>4299990</v>
      </c>
      <c r="D219" s="101" t="s">
        <v>1831</v>
      </c>
      <c r="E219" s="31" t="s">
        <v>1591</v>
      </c>
      <c r="F219" s="31" t="s">
        <v>1606</v>
      </c>
      <c r="G219" s="102"/>
      <c r="H219" s="31" t="s">
        <v>1274</v>
      </c>
      <c r="I219" s="102">
        <v>50</v>
      </c>
      <c r="J219" s="109">
        <f t="shared" si="8"/>
        <v>164283.25</v>
      </c>
      <c r="K219" s="104">
        <v>8214162.5</v>
      </c>
    </row>
    <row r="220" spans="1:11" ht="56.25" x14ac:dyDescent="0.25">
      <c r="A220" s="33">
        <v>215</v>
      </c>
      <c r="B220" s="31" t="s">
        <v>1799</v>
      </c>
      <c r="C220" s="101">
        <v>4299990</v>
      </c>
      <c r="D220" s="101" t="s">
        <v>1831</v>
      </c>
      <c r="E220" s="31" t="s">
        <v>1591</v>
      </c>
      <c r="F220" s="31" t="s">
        <v>1606</v>
      </c>
      <c r="G220" s="102"/>
      <c r="H220" s="31" t="s">
        <v>1274</v>
      </c>
      <c r="I220" s="102">
        <v>50</v>
      </c>
      <c r="J220" s="109">
        <f t="shared" si="8"/>
        <v>164283.25</v>
      </c>
      <c r="K220" s="104">
        <v>8214162.5</v>
      </c>
    </row>
    <row r="221" spans="1:11" ht="56.25" x14ac:dyDescent="0.25">
      <c r="A221" s="33">
        <v>216</v>
      </c>
      <c r="B221" s="31" t="s">
        <v>1799</v>
      </c>
      <c r="C221" s="101">
        <v>4299990</v>
      </c>
      <c r="D221" s="101" t="s">
        <v>1638</v>
      </c>
      <c r="E221" s="31" t="s">
        <v>1591</v>
      </c>
      <c r="F221" s="31" t="s">
        <v>1606</v>
      </c>
      <c r="G221" s="102">
        <v>2576610</v>
      </c>
      <c r="H221" s="31" t="s">
        <v>1730</v>
      </c>
      <c r="I221" s="102">
        <v>192</v>
      </c>
      <c r="J221" s="109">
        <f t="shared" si="8"/>
        <v>60630.25</v>
      </c>
      <c r="K221" s="104">
        <v>11641008</v>
      </c>
    </row>
  </sheetData>
  <autoFilter ref="A4:K10" xr:uid="{00000000-0009-0000-0000-000002000000}"/>
  <mergeCells count="3">
    <mergeCell ref="A2:K2"/>
    <mergeCell ref="B172:B173"/>
    <mergeCell ref="A172:A173"/>
  </mergeCells>
  <phoneticPr fontId="39" type="noConversion"/>
  <hyperlinks>
    <hyperlink ref="G14" r:id="rId1" display="http://dxarid.uzex.uz/uz/adver/lot2/2195872/" xr:uid="{54493D9E-13BA-47C5-A283-6BC0FCFAAB9C}"/>
  </hyperlinks>
  <printOptions horizontalCentered="1"/>
  <pageMargins left="0.19685039370078741" right="0.19685039370078741" top="0.19685039370078741" bottom="0.19685039370078741" header="0" footer="0"/>
  <pageSetup paperSize="9" scale="7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1"/>
  <sheetViews>
    <sheetView view="pageBreakPreview" topLeftCell="A46" zoomScale="60" zoomScaleNormal="100" workbookViewId="0">
      <selection activeCell="D20" sqref="D20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43.140625" customWidth="1"/>
    <col min="5" max="5" width="8" customWidth="1"/>
    <col min="6" max="6" width="13.140625" customWidth="1"/>
    <col min="7" max="7" width="12.42578125" customWidth="1"/>
    <col min="8" max="8" width="12.5703125" customWidth="1"/>
    <col min="9" max="9" width="12.42578125" customWidth="1"/>
  </cols>
  <sheetData>
    <row r="1" spans="1:9" x14ac:dyDescent="0.25">
      <c r="E1" s="174" t="s">
        <v>1277</v>
      </c>
      <c r="F1" s="174"/>
      <c r="G1" s="174"/>
      <c r="H1" s="174"/>
      <c r="I1" s="174"/>
    </row>
    <row r="2" spans="1:9" x14ac:dyDescent="0.25">
      <c r="A2" s="175" t="s">
        <v>1278</v>
      </c>
      <c r="B2" s="175"/>
      <c r="C2" s="175"/>
      <c r="D2" s="175"/>
      <c r="E2" s="175"/>
      <c r="F2" s="175"/>
      <c r="G2" s="175"/>
      <c r="H2" s="175"/>
      <c r="I2" s="175"/>
    </row>
    <row r="3" spans="1:9" x14ac:dyDescent="0.25">
      <c r="A3" s="176" t="s">
        <v>1757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26"/>
      <c r="B4" s="26"/>
      <c r="C4" s="26"/>
      <c r="D4" s="26"/>
      <c r="E4" s="26"/>
      <c r="F4" s="26"/>
    </row>
    <row r="5" spans="1:9" x14ac:dyDescent="0.25">
      <c r="A5" s="40"/>
      <c r="B5" s="177" t="s">
        <v>1279</v>
      </c>
      <c r="C5" s="177"/>
      <c r="D5" s="177"/>
      <c r="E5" s="178" t="s">
        <v>1592</v>
      </c>
      <c r="F5" s="178"/>
      <c r="G5" s="178"/>
      <c r="H5" s="178"/>
      <c r="I5" s="178"/>
    </row>
    <row r="6" spans="1:9" x14ac:dyDescent="0.25">
      <c r="A6" s="40" t="s">
        <v>1280</v>
      </c>
      <c r="B6" s="177" t="s">
        <v>1758</v>
      </c>
      <c r="C6" s="177"/>
      <c r="D6" s="177"/>
      <c r="E6" s="179"/>
      <c r="F6" s="179"/>
      <c r="G6" s="179"/>
      <c r="H6" s="179"/>
      <c r="I6" s="179"/>
    </row>
    <row r="7" spans="1:9" x14ac:dyDescent="0.25">
      <c r="A7" s="40"/>
      <c r="B7" s="177" t="s">
        <v>1281</v>
      </c>
      <c r="C7" s="177"/>
      <c r="D7" s="177"/>
      <c r="E7" s="179" t="s">
        <v>1759</v>
      </c>
      <c r="F7" s="179"/>
      <c r="G7" s="179"/>
      <c r="H7" s="179"/>
      <c r="I7" s="179"/>
    </row>
    <row r="8" spans="1:9" x14ac:dyDescent="0.25">
      <c r="A8" s="40"/>
      <c r="B8" s="177" t="s">
        <v>1282</v>
      </c>
      <c r="C8" s="177"/>
      <c r="D8" s="177"/>
      <c r="E8" s="179"/>
      <c r="F8" s="179"/>
      <c r="G8" s="179"/>
      <c r="H8" s="179"/>
      <c r="I8" s="179"/>
    </row>
    <row r="9" spans="1:9" x14ac:dyDescent="0.25">
      <c r="A9" s="40"/>
      <c r="B9" s="177" t="s">
        <v>1283</v>
      </c>
      <c r="C9" s="177"/>
      <c r="D9" s="177"/>
      <c r="E9" s="179"/>
      <c r="F9" s="179"/>
      <c r="G9" s="179"/>
      <c r="H9" s="179"/>
      <c r="I9" s="179"/>
    </row>
    <row r="10" spans="1:9" x14ac:dyDescent="0.25">
      <c r="A10" s="40"/>
      <c r="B10" s="177" t="s">
        <v>1284</v>
      </c>
      <c r="C10" s="177"/>
      <c r="D10" s="177"/>
      <c r="E10" s="179"/>
      <c r="F10" s="179"/>
      <c r="G10" s="179"/>
      <c r="H10" s="179"/>
      <c r="I10" s="179"/>
    </row>
    <row r="11" spans="1:9" x14ac:dyDescent="0.25">
      <c r="A11" s="40"/>
      <c r="B11" s="177" t="s">
        <v>1285</v>
      </c>
      <c r="C11" s="177"/>
      <c r="D11" s="177"/>
      <c r="E11" s="179" t="s">
        <v>1593</v>
      </c>
      <c r="F11" s="179"/>
      <c r="G11" s="179"/>
      <c r="H11" s="179"/>
      <c r="I11" s="179"/>
    </row>
    <row r="13" spans="1:9" ht="56.25" x14ac:dyDescent="0.25">
      <c r="A13" s="41" t="s">
        <v>1286</v>
      </c>
      <c r="B13" s="42" t="s">
        <v>1287</v>
      </c>
      <c r="C13" s="41" t="s">
        <v>1288</v>
      </c>
      <c r="D13" s="43" t="s">
        <v>1289</v>
      </c>
      <c r="E13" s="43" t="s">
        <v>1290</v>
      </c>
      <c r="F13" s="43" t="s">
        <v>1291</v>
      </c>
      <c r="G13" s="43" t="s">
        <v>1292</v>
      </c>
      <c r="H13" s="43" t="s">
        <v>1293</v>
      </c>
      <c r="I13" s="43" t="s">
        <v>1294</v>
      </c>
    </row>
    <row r="14" spans="1:9" x14ac:dyDescent="0.25">
      <c r="A14" s="180" t="s">
        <v>1295</v>
      </c>
      <c r="B14" s="181"/>
      <c r="C14" s="182"/>
      <c r="D14" s="44" t="s">
        <v>1296</v>
      </c>
      <c r="E14" s="44">
        <v>1</v>
      </c>
      <c r="F14" s="44">
        <v>2</v>
      </c>
      <c r="G14" s="44">
        <v>3</v>
      </c>
      <c r="H14" s="44">
        <v>4</v>
      </c>
      <c r="I14" s="44">
        <v>5</v>
      </c>
    </row>
    <row r="15" spans="1:9" x14ac:dyDescent="0.25">
      <c r="A15" s="45" t="s">
        <v>1297</v>
      </c>
      <c r="B15" s="45" t="s">
        <v>1298</v>
      </c>
      <c r="C15" s="46" t="s">
        <v>1299</v>
      </c>
      <c r="D15" s="47" t="s">
        <v>1300</v>
      </c>
      <c r="E15" s="48" t="s">
        <v>1301</v>
      </c>
      <c r="F15" s="49">
        <v>7029742</v>
      </c>
      <c r="G15" s="49">
        <v>6764330.4000000004</v>
      </c>
      <c r="H15" s="49">
        <v>6764330.4000000004</v>
      </c>
      <c r="I15" s="49">
        <v>6764330.4000000004</v>
      </c>
    </row>
    <row r="16" spans="1:9" x14ac:dyDescent="0.25">
      <c r="A16" s="45" t="s">
        <v>1297</v>
      </c>
      <c r="B16" s="45" t="s">
        <v>1302</v>
      </c>
      <c r="C16" s="46" t="s">
        <v>1299</v>
      </c>
      <c r="D16" s="47" t="s">
        <v>1303</v>
      </c>
      <c r="E16" s="48" t="s">
        <v>1304</v>
      </c>
      <c r="F16" s="49">
        <v>7029742</v>
      </c>
      <c r="G16" s="49">
        <v>6764330.4000000004</v>
      </c>
      <c r="H16" s="49">
        <v>6764330.4000000004</v>
      </c>
      <c r="I16" s="49">
        <v>6764330.4000000004</v>
      </c>
    </row>
    <row r="17" spans="1:9" x14ac:dyDescent="0.25">
      <c r="A17" s="50" t="s">
        <v>1297</v>
      </c>
      <c r="B17" s="50" t="s">
        <v>1302</v>
      </c>
      <c r="C17" s="51" t="s">
        <v>1305</v>
      </c>
      <c r="D17" s="52" t="s">
        <v>1306</v>
      </c>
      <c r="E17" s="53" t="s">
        <v>1307</v>
      </c>
      <c r="F17" s="54">
        <v>7029742</v>
      </c>
      <c r="G17" s="54">
        <v>6764330.4000000004</v>
      </c>
      <c r="H17" s="54">
        <v>6764330.4000000004</v>
      </c>
      <c r="I17" s="54">
        <v>6764330.4000000004</v>
      </c>
    </row>
    <row r="18" spans="1:9" x14ac:dyDescent="0.25">
      <c r="A18" s="45" t="s">
        <v>1308</v>
      </c>
      <c r="B18" s="45" t="s">
        <v>1302</v>
      </c>
      <c r="C18" s="46" t="s">
        <v>1305</v>
      </c>
      <c r="D18" s="47" t="s">
        <v>1309</v>
      </c>
      <c r="E18" s="48" t="s">
        <v>1310</v>
      </c>
      <c r="F18" s="49">
        <v>0</v>
      </c>
      <c r="G18" s="49">
        <v>30534.1</v>
      </c>
      <c r="H18" s="49">
        <v>30534.1</v>
      </c>
      <c r="I18" s="49">
        <v>30534.1</v>
      </c>
    </row>
    <row r="19" spans="1:9" x14ac:dyDescent="0.25">
      <c r="A19" s="50" t="s">
        <v>1308</v>
      </c>
      <c r="B19" s="50" t="s">
        <v>1302</v>
      </c>
      <c r="C19" s="51" t="s">
        <v>1311</v>
      </c>
      <c r="D19" s="52" t="s">
        <v>1312</v>
      </c>
      <c r="E19" s="53" t="s">
        <v>1313</v>
      </c>
      <c r="F19" s="54">
        <v>0</v>
      </c>
      <c r="G19" s="54">
        <v>30534.1</v>
      </c>
      <c r="H19" s="54">
        <v>30534.1</v>
      </c>
      <c r="I19" s="54">
        <v>30534.1</v>
      </c>
    </row>
    <row r="20" spans="1:9" ht="25.5" x14ac:dyDescent="0.25">
      <c r="A20" s="45" t="s">
        <v>1314</v>
      </c>
      <c r="B20" s="45" t="s">
        <v>1314</v>
      </c>
      <c r="C20" s="46" t="s">
        <v>1314</v>
      </c>
      <c r="D20" s="47" t="s">
        <v>1315</v>
      </c>
      <c r="E20" s="48" t="s">
        <v>1316</v>
      </c>
      <c r="F20" s="49">
        <v>7029742</v>
      </c>
      <c r="G20" s="49">
        <v>6794864.5999999996</v>
      </c>
      <c r="H20" s="49">
        <v>6794864.5999999996</v>
      </c>
      <c r="I20" s="49">
        <v>6794864.5999999996</v>
      </c>
    </row>
    <row r="21" spans="1:9" x14ac:dyDescent="0.25">
      <c r="A21" s="45" t="s">
        <v>1297</v>
      </c>
      <c r="B21" s="45" t="s">
        <v>1317</v>
      </c>
      <c r="C21" s="46" t="s">
        <v>1299</v>
      </c>
      <c r="D21" s="47" t="s">
        <v>1318</v>
      </c>
      <c r="E21" s="48" t="s">
        <v>1319</v>
      </c>
      <c r="F21" s="49">
        <v>1738034.5</v>
      </c>
      <c r="G21" s="49">
        <v>1689927.1</v>
      </c>
      <c r="H21" s="49">
        <v>1689927.1</v>
      </c>
      <c r="I21" s="49">
        <v>1689927.1</v>
      </c>
    </row>
    <row r="22" spans="1:9" ht="25.5" x14ac:dyDescent="0.25">
      <c r="A22" s="45" t="s">
        <v>1297</v>
      </c>
      <c r="B22" s="45" t="s">
        <v>1320</v>
      </c>
      <c r="C22" s="46" t="s">
        <v>1299</v>
      </c>
      <c r="D22" s="47" t="s">
        <v>1321</v>
      </c>
      <c r="E22" s="48" t="s">
        <v>1322</v>
      </c>
      <c r="F22" s="49">
        <v>1738034.5</v>
      </c>
      <c r="G22" s="49">
        <v>1689927.1</v>
      </c>
      <c r="H22" s="49">
        <v>1689927.1</v>
      </c>
      <c r="I22" s="49">
        <v>1689927.1</v>
      </c>
    </row>
    <row r="23" spans="1:9" x14ac:dyDescent="0.25">
      <c r="A23" s="50" t="s">
        <v>1297</v>
      </c>
      <c r="B23" s="50" t="s">
        <v>1320</v>
      </c>
      <c r="C23" s="51" t="s">
        <v>1305</v>
      </c>
      <c r="D23" s="52" t="s">
        <v>1323</v>
      </c>
      <c r="E23" s="53" t="s">
        <v>1324</v>
      </c>
      <c r="F23" s="54">
        <v>1736534.5</v>
      </c>
      <c r="G23" s="54">
        <v>1688427.1</v>
      </c>
      <c r="H23" s="54">
        <v>1688427.1</v>
      </c>
      <c r="I23" s="54">
        <v>1688427.1</v>
      </c>
    </row>
    <row r="24" spans="1:9" x14ac:dyDescent="0.25">
      <c r="A24" s="50" t="s">
        <v>1297</v>
      </c>
      <c r="B24" s="50" t="s">
        <v>1320</v>
      </c>
      <c r="C24" s="51" t="s">
        <v>1337</v>
      </c>
      <c r="D24" s="52" t="s">
        <v>1760</v>
      </c>
      <c r="E24" s="53" t="s">
        <v>1298</v>
      </c>
      <c r="F24" s="54">
        <v>1500</v>
      </c>
      <c r="G24" s="54">
        <v>1500</v>
      </c>
      <c r="H24" s="54">
        <v>1500</v>
      </c>
      <c r="I24" s="54">
        <v>1500</v>
      </c>
    </row>
    <row r="25" spans="1:9" x14ac:dyDescent="0.25">
      <c r="A25" s="45" t="s">
        <v>1314</v>
      </c>
      <c r="B25" s="45" t="s">
        <v>1314</v>
      </c>
      <c r="C25" s="46" t="s">
        <v>1314</v>
      </c>
      <c r="D25" s="47" t="s">
        <v>1325</v>
      </c>
      <c r="E25" s="48" t="s">
        <v>1302</v>
      </c>
      <c r="F25" s="49">
        <v>1738034.5</v>
      </c>
      <c r="G25" s="49">
        <v>1689927.1</v>
      </c>
      <c r="H25" s="49">
        <v>1689927.1</v>
      </c>
      <c r="I25" s="49">
        <v>1689927.1</v>
      </c>
    </row>
    <row r="26" spans="1:9" x14ac:dyDescent="0.25">
      <c r="A26" s="45" t="s">
        <v>1326</v>
      </c>
      <c r="B26" s="45" t="s">
        <v>1327</v>
      </c>
      <c r="C26" s="46" t="s">
        <v>1299</v>
      </c>
      <c r="D26" s="47" t="s">
        <v>1328</v>
      </c>
      <c r="E26" s="48" t="s">
        <v>1330</v>
      </c>
      <c r="F26" s="49">
        <v>1254174.7</v>
      </c>
      <c r="G26" s="49">
        <v>0</v>
      </c>
      <c r="H26" s="49">
        <v>1174703.8999999999</v>
      </c>
      <c r="I26" s="49">
        <v>1179919.5</v>
      </c>
    </row>
    <row r="27" spans="1:9" x14ac:dyDescent="0.25">
      <c r="A27" s="45" t="s">
        <v>1326</v>
      </c>
      <c r="B27" s="45" t="s">
        <v>1298</v>
      </c>
      <c r="C27" s="46" t="s">
        <v>1299</v>
      </c>
      <c r="D27" s="47" t="s">
        <v>1329</v>
      </c>
      <c r="E27" s="48" t="s">
        <v>1332</v>
      </c>
      <c r="F27" s="49">
        <v>30103</v>
      </c>
      <c r="G27" s="49">
        <v>0</v>
      </c>
      <c r="H27" s="49">
        <v>30103</v>
      </c>
      <c r="I27" s="49">
        <v>28908.2</v>
      </c>
    </row>
    <row r="28" spans="1:9" x14ac:dyDescent="0.25">
      <c r="A28" s="50" t="s">
        <v>1326</v>
      </c>
      <c r="B28" s="50" t="s">
        <v>1302</v>
      </c>
      <c r="C28" s="51" t="s">
        <v>1299</v>
      </c>
      <c r="D28" s="52" t="s">
        <v>1331</v>
      </c>
      <c r="E28" s="53" t="s">
        <v>1335</v>
      </c>
      <c r="F28" s="54">
        <v>30103</v>
      </c>
      <c r="G28" s="54">
        <v>0</v>
      </c>
      <c r="H28" s="54">
        <v>30103</v>
      </c>
      <c r="I28" s="54">
        <v>28908.2</v>
      </c>
    </row>
    <row r="29" spans="1:9" x14ac:dyDescent="0.25">
      <c r="A29" s="45" t="s">
        <v>1326</v>
      </c>
      <c r="B29" s="45" t="s">
        <v>1317</v>
      </c>
      <c r="C29" s="46" t="s">
        <v>1299</v>
      </c>
      <c r="D29" s="47" t="s">
        <v>1615</v>
      </c>
      <c r="E29" s="48" t="s">
        <v>1336</v>
      </c>
      <c r="F29" s="49">
        <v>52834</v>
      </c>
      <c r="G29" s="49">
        <v>0</v>
      </c>
      <c r="H29" s="49">
        <v>10179.200000000001</v>
      </c>
      <c r="I29" s="49">
        <v>18989.7</v>
      </c>
    </row>
    <row r="30" spans="1:9" x14ac:dyDescent="0.25">
      <c r="A30" s="50" t="s">
        <v>1326</v>
      </c>
      <c r="B30" s="50" t="s">
        <v>1320</v>
      </c>
      <c r="C30" s="51" t="s">
        <v>1299</v>
      </c>
      <c r="D30" s="52" t="s">
        <v>1616</v>
      </c>
      <c r="E30" s="53" t="s">
        <v>1338</v>
      </c>
      <c r="F30" s="54">
        <v>42649</v>
      </c>
      <c r="G30" s="54">
        <v>0</v>
      </c>
      <c r="H30" s="54">
        <v>0</v>
      </c>
      <c r="I30" s="54">
        <v>0</v>
      </c>
    </row>
    <row r="31" spans="1:9" x14ac:dyDescent="0.25">
      <c r="A31" s="50" t="s">
        <v>1326</v>
      </c>
      <c r="B31" s="50" t="s">
        <v>1355</v>
      </c>
      <c r="C31" s="51" t="s">
        <v>1299</v>
      </c>
      <c r="D31" s="52" t="s">
        <v>1617</v>
      </c>
      <c r="E31" s="53" t="s">
        <v>1341</v>
      </c>
      <c r="F31" s="54">
        <v>10185</v>
      </c>
      <c r="G31" s="54">
        <v>0</v>
      </c>
      <c r="H31" s="54">
        <v>10179.200000000001</v>
      </c>
      <c r="I31" s="54">
        <v>18989.7</v>
      </c>
    </row>
    <row r="32" spans="1:9" x14ac:dyDescent="0.25">
      <c r="A32" s="50" t="s">
        <v>1326</v>
      </c>
      <c r="B32" s="50" t="s">
        <v>1358</v>
      </c>
      <c r="C32" s="51" t="s">
        <v>1299</v>
      </c>
      <c r="D32" s="52" t="s">
        <v>1618</v>
      </c>
      <c r="E32" s="53" t="s">
        <v>1344</v>
      </c>
      <c r="F32" s="54">
        <v>0</v>
      </c>
      <c r="G32" s="54">
        <v>0</v>
      </c>
      <c r="H32" s="54">
        <v>0</v>
      </c>
      <c r="I32" s="54">
        <v>0</v>
      </c>
    </row>
    <row r="33" spans="1:9" ht="38.25" x14ac:dyDescent="0.25">
      <c r="A33" s="50" t="s">
        <v>1326</v>
      </c>
      <c r="B33" s="50" t="s">
        <v>1360</v>
      </c>
      <c r="C33" s="51" t="s">
        <v>1299</v>
      </c>
      <c r="D33" s="52" t="s">
        <v>1619</v>
      </c>
      <c r="E33" s="53" t="s">
        <v>1346</v>
      </c>
      <c r="F33" s="54">
        <v>0</v>
      </c>
      <c r="G33" s="54">
        <v>0</v>
      </c>
      <c r="H33" s="54">
        <v>0</v>
      </c>
      <c r="I33" s="54">
        <v>0</v>
      </c>
    </row>
    <row r="34" spans="1:9" x14ac:dyDescent="0.25">
      <c r="A34" s="45" t="s">
        <v>1326</v>
      </c>
      <c r="B34" s="45" t="s">
        <v>1372</v>
      </c>
      <c r="C34" s="46" t="s">
        <v>1299</v>
      </c>
      <c r="D34" s="47" t="s">
        <v>1594</v>
      </c>
      <c r="E34" s="48" t="s">
        <v>1317</v>
      </c>
      <c r="F34" s="49">
        <v>9680</v>
      </c>
      <c r="G34" s="49">
        <v>0</v>
      </c>
      <c r="H34" s="49">
        <v>9400</v>
      </c>
      <c r="I34" s="49">
        <v>9400</v>
      </c>
    </row>
    <row r="35" spans="1:9" x14ac:dyDescent="0.25">
      <c r="A35" s="45" t="s">
        <v>1326</v>
      </c>
      <c r="B35" s="45" t="s">
        <v>1383</v>
      </c>
      <c r="C35" s="46" t="s">
        <v>1299</v>
      </c>
      <c r="D35" s="47" t="s">
        <v>1374</v>
      </c>
      <c r="E35" s="48" t="s">
        <v>1320</v>
      </c>
      <c r="F35" s="49">
        <v>9680</v>
      </c>
      <c r="G35" s="49">
        <v>0</v>
      </c>
      <c r="H35" s="49">
        <v>9400</v>
      </c>
      <c r="I35" s="49">
        <v>9400</v>
      </c>
    </row>
    <row r="36" spans="1:9" x14ac:dyDescent="0.25">
      <c r="A36" s="50" t="s">
        <v>1326</v>
      </c>
      <c r="B36" s="50" t="s">
        <v>1383</v>
      </c>
      <c r="C36" s="51" t="s">
        <v>1305</v>
      </c>
      <c r="D36" s="52" t="s">
        <v>1376</v>
      </c>
      <c r="E36" s="53" t="s">
        <v>1352</v>
      </c>
      <c r="F36" s="54">
        <v>8000</v>
      </c>
      <c r="G36" s="54">
        <v>0</v>
      </c>
      <c r="H36" s="54">
        <v>7720</v>
      </c>
      <c r="I36" s="54">
        <v>7720</v>
      </c>
    </row>
    <row r="37" spans="1:9" ht="25.5" x14ac:dyDescent="0.25">
      <c r="A37" s="45" t="s">
        <v>1326</v>
      </c>
      <c r="B37" s="45" t="s">
        <v>1383</v>
      </c>
      <c r="C37" s="46" t="s">
        <v>1378</v>
      </c>
      <c r="D37" s="47" t="s">
        <v>1595</v>
      </c>
      <c r="E37" s="48" t="s">
        <v>1355</v>
      </c>
      <c r="F37" s="49">
        <v>1680</v>
      </c>
      <c r="G37" s="49">
        <v>0</v>
      </c>
      <c r="H37" s="49">
        <v>1680</v>
      </c>
      <c r="I37" s="49">
        <v>1680</v>
      </c>
    </row>
    <row r="38" spans="1:9" ht="25.5" x14ac:dyDescent="0.25">
      <c r="A38" s="50" t="s">
        <v>1326</v>
      </c>
      <c r="B38" s="50" t="s">
        <v>1383</v>
      </c>
      <c r="C38" s="51" t="s">
        <v>1384</v>
      </c>
      <c r="D38" s="52" t="s">
        <v>1596</v>
      </c>
      <c r="E38" s="53" t="s">
        <v>1358</v>
      </c>
      <c r="F38" s="54">
        <v>1680</v>
      </c>
      <c r="G38" s="54">
        <v>0</v>
      </c>
      <c r="H38" s="54">
        <v>1680</v>
      </c>
      <c r="I38" s="54">
        <v>1680</v>
      </c>
    </row>
    <row r="39" spans="1:9" x14ac:dyDescent="0.25">
      <c r="A39" s="45" t="s">
        <v>1326</v>
      </c>
      <c r="B39" s="45" t="s">
        <v>1333</v>
      </c>
      <c r="C39" s="46" t="s">
        <v>1299</v>
      </c>
      <c r="D39" s="47" t="s">
        <v>1334</v>
      </c>
      <c r="E39" s="48" t="s">
        <v>1360</v>
      </c>
      <c r="F39" s="49">
        <v>711000</v>
      </c>
      <c r="G39" s="49">
        <v>0</v>
      </c>
      <c r="H39" s="49">
        <v>711000</v>
      </c>
      <c r="I39" s="49">
        <v>711000</v>
      </c>
    </row>
    <row r="40" spans="1:9" x14ac:dyDescent="0.25">
      <c r="A40" s="45" t="s">
        <v>1326</v>
      </c>
      <c r="B40" s="45" t="s">
        <v>1597</v>
      </c>
      <c r="C40" s="46" t="s">
        <v>1299</v>
      </c>
      <c r="D40" s="47" t="s">
        <v>1374</v>
      </c>
      <c r="E40" s="48" t="s">
        <v>1362</v>
      </c>
      <c r="F40" s="49">
        <v>711000</v>
      </c>
      <c r="G40" s="49">
        <v>0</v>
      </c>
      <c r="H40" s="49">
        <v>711000</v>
      </c>
      <c r="I40" s="49">
        <v>711000</v>
      </c>
    </row>
    <row r="41" spans="1:9" x14ac:dyDescent="0.25">
      <c r="A41" s="50" t="s">
        <v>1326</v>
      </c>
      <c r="B41" s="50" t="s">
        <v>1597</v>
      </c>
      <c r="C41" s="51" t="s">
        <v>1305</v>
      </c>
      <c r="D41" s="52" t="s">
        <v>1376</v>
      </c>
      <c r="E41" s="53" t="s">
        <v>1365</v>
      </c>
      <c r="F41" s="54">
        <v>711000</v>
      </c>
      <c r="G41" s="54">
        <v>0</v>
      </c>
      <c r="H41" s="54">
        <v>711000</v>
      </c>
      <c r="I41" s="54">
        <v>711000</v>
      </c>
    </row>
    <row r="42" spans="1:9" ht="25.5" x14ac:dyDescent="0.25">
      <c r="A42" s="45" t="s">
        <v>1326</v>
      </c>
      <c r="B42" s="45" t="s">
        <v>1339</v>
      </c>
      <c r="C42" s="46" t="s">
        <v>1299</v>
      </c>
      <c r="D42" s="47" t="s">
        <v>1340</v>
      </c>
      <c r="E42" s="48" t="s">
        <v>1367</v>
      </c>
      <c r="F42" s="49">
        <v>42797</v>
      </c>
      <c r="G42" s="49">
        <v>0</v>
      </c>
      <c r="H42" s="49">
        <v>38400.400000000001</v>
      </c>
      <c r="I42" s="49">
        <v>46046.7</v>
      </c>
    </row>
    <row r="43" spans="1:9" x14ac:dyDescent="0.25">
      <c r="A43" s="45" t="s">
        <v>1326</v>
      </c>
      <c r="B43" s="45" t="s">
        <v>1342</v>
      </c>
      <c r="C43" s="46" t="s">
        <v>1299</v>
      </c>
      <c r="D43" s="47" t="s">
        <v>1343</v>
      </c>
      <c r="E43" s="48" t="s">
        <v>1370</v>
      </c>
      <c r="F43" s="49">
        <v>42797</v>
      </c>
      <c r="G43" s="49">
        <v>0</v>
      </c>
      <c r="H43" s="49">
        <v>38400.400000000001</v>
      </c>
      <c r="I43" s="49">
        <v>46046.7</v>
      </c>
    </row>
    <row r="44" spans="1:9" x14ac:dyDescent="0.25">
      <c r="A44" s="45" t="s">
        <v>1326</v>
      </c>
      <c r="B44" s="45" t="s">
        <v>1342</v>
      </c>
      <c r="C44" s="46" t="s">
        <v>1305</v>
      </c>
      <c r="D44" s="47" t="s">
        <v>1345</v>
      </c>
      <c r="E44" s="48" t="s">
        <v>1372</v>
      </c>
      <c r="F44" s="49">
        <v>21510</v>
      </c>
      <c r="G44" s="49">
        <v>0</v>
      </c>
      <c r="H44" s="49">
        <v>17124</v>
      </c>
      <c r="I44" s="49">
        <v>25156</v>
      </c>
    </row>
    <row r="45" spans="1:9" x14ac:dyDescent="0.25">
      <c r="A45" s="50" t="s">
        <v>1326</v>
      </c>
      <c r="B45" s="50" t="s">
        <v>1342</v>
      </c>
      <c r="C45" s="51" t="s">
        <v>1347</v>
      </c>
      <c r="D45" s="52" t="s">
        <v>1348</v>
      </c>
      <c r="E45" s="53" t="s">
        <v>1375</v>
      </c>
      <c r="F45" s="54">
        <v>20510</v>
      </c>
      <c r="G45" s="54">
        <v>0</v>
      </c>
      <c r="H45" s="54">
        <v>17124</v>
      </c>
      <c r="I45" s="54">
        <v>22060.1</v>
      </c>
    </row>
    <row r="46" spans="1:9" x14ac:dyDescent="0.25">
      <c r="A46" s="50" t="s">
        <v>1326</v>
      </c>
      <c r="B46" s="50" t="s">
        <v>1342</v>
      </c>
      <c r="C46" s="51" t="s">
        <v>1311</v>
      </c>
      <c r="D46" s="52" t="s">
        <v>1349</v>
      </c>
      <c r="E46" s="53" t="s">
        <v>1377</v>
      </c>
      <c r="F46" s="54">
        <v>1000</v>
      </c>
      <c r="G46" s="54">
        <v>0</v>
      </c>
      <c r="H46" s="54">
        <v>0</v>
      </c>
      <c r="I46" s="54">
        <v>2685.5</v>
      </c>
    </row>
    <row r="47" spans="1:9" x14ac:dyDescent="0.25">
      <c r="A47" s="50" t="s">
        <v>1326</v>
      </c>
      <c r="B47" s="50" t="s">
        <v>1342</v>
      </c>
      <c r="C47" s="51" t="s">
        <v>1620</v>
      </c>
      <c r="D47" s="52" t="s">
        <v>1621</v>
      </c>
      <c r="E47" s="53" t="s">
        <v>1380</v>
      </c>
      <c r="F47" s="54">
        <v>0</v>
      </c>
      <c r="G47" s="54">
        <v>0</v>
      </c>
      <c r="H47" s="54">
        <v>0</v>
      </c>
      <c r="I47" s="54">
        <v>410.4</v>
      </c>
    </row>
    <row r="48" spans="1:9" x14ac:dyDescent="0.25">
      <c r="A48" s="50" t="s">
        <v>1326</v>
      </c>
      <c r="B48" s="50" t="s">
        <v>1342</v>
      </c>
      <c r="C48" s="51" t="s">
        <v>1337</v>
      </c>
      <c r="D48" s="52" t="s">
        <v>1622</v>
      </c>
      <c r="E48" s="53" t="s">
        <v>1383</v>
      </c>
      <c r="F48" s="54">
        <v>2160</v>
      </c>
      <c r="G48" s="54">
        <v>0</v>
      </c>
      <c r="H48" s="54">
        <v>2160</v>
      </c>
      <c r="I48" s="54">
        <v>1350</v>
      </c>
    </row>
    <row r="49" spans="1:9" x14ac:dyDescent="0.25">
      <c r="A49" s="50" t="s">
        <v>1326</v>
      </c>
      <c r="B49" s="50" t="s">
        <v>1342</v>
      </c>
      <c r="C49" s="51" t="s">
        <v>1350</v>
      </c>
      <c r="D49" s="52" t="s">
        <v>1351</v>
      </c>
      <c r="E49" s="53" t="s">
        <v>1386</v>
      </c>
      <c r="F49" s="54">
        <v>19127</v>
      </c>
      <c r="G49" s="54">
        <v>0</v>
      </c>
      <c r="H49" s="54">
        <v>19116.400000000001</v>
      </c>
      <c r="I49" s="54">
        <v>19540.8</v>
      </c>
    </row>
    <row r="50" spans="1:9" x14ac:dyDescent="0.25">
      <c r="A50" s="45" t="s">
        <v>1326</v>
      </c>
      <c r="B50" s="45" t="s">
        <v>1353</v>
      </c>
      <c r="C50" s="46" t="s">
        <v>1299</v>
      </c>
      <c r="D50" s="47" t="s">
        <v>1354</v>
      </c>
      <c r="E50" s="48" t="s">
        <v>1388</v>
      </c>
      <c r="F50" s="49">
        <v>407760.6</v>
      </c>
      <c r="G50" s="49">
        <v>0</v>
      </c>
      <c r="H50" s="49">
        <v>375621.2</v>
      </c>
      <c r="I50" s="49">
        <v>365574.9</v>
      </c>
    </row>
    <row r="51" spans="1:9" x14ac:dyDescent="0.25">
      <c r="A51" s="50" t="s">
        <v>1326</v>
      </c>
      <c r="B51" s="50" t="s">
        <v>1623</v>
      </c>
      <c r="C51" s="51" t="s">
        <v>1299</v>
      </c>
      <c r="D51" s="52" t="s">
        <v>1624</v>
      </c>
      <c r="E51" s="53" t="s">
        <v>1390</v>
      </c>
      <c r="F51" s="54">
        <v>0</v>
      </c>
      <c r="G51" s="54">
        <v>0</v>
      </c>
      <c r="H51" s="54">
        <v>0</v>
      </c>
      <c r="I51" s="54">
        <v>0</v>
      </c>
    </row>
    <row r="52" spans="1:9" ht="25.5" x14ac:dyDescent="0.25">
      <c r="A52" s="45" t="s">
        <v>1326</v>
      </c>
      <c r="B52" s="45" t="s">
        <v>1356</v>
      </c>
      <c r="C52" s="46" t="s">
        <v>1299</v>
      </c>
      <c r="D52" s="47" t="s">
        <v>1357</v>
      </c>
      <c r="E52" s="48" t="s">
        <v>1392</v>
      </c>
      <c r="F52" s="49">
        <v>61649.599999999999</v>
      </c>
      <c r="G52" s="49">
        <v>0</v>
      </c>
      <c r="H52" s="49">
        <v>61139.8</v>
      </c>
      <c r="I52" s="49">
        <v>63082.2</v>
      </c>
    </row>
    <row r="53" spans="1:9" x14ac:dyDescent="0.25">
      <c r="A53" s="50" t="s">
        <v>1326</v>
      </c>
      <c r="B53" s="50" t="s">
        <v>1356</v>
      </c>
      <c r="C53" s="51" t="s">
        <v>1305</v>
      </c>
      <c r="D53" s="52" t="s">
        <v>1359</v>
      </c>
      <c r="E53" s="53" t="s">
        <v>1598</v>
      </c>
      <c r="F53" s="54">
        <v>17107.599999999999</v>
      </c>
      <c r="G53" s="54">
        <v>0</v>
      </c>
      <c r="H53" s="54">
        <v>16997.8</v>
      </c>
      <c r="I53" s="54">
        <v>21212.5</v>
      </c>
    </row>
    <row r="54" spans="1:9" x14ac:dyDescent="0.25">
      <c r="A54" s="50" t="s">
        <v>1326</v>
      </c>
      <c r="B54" s="50" t="s">
        <v>1356</v>
      </c>
      <c r="C54" s="51" t="s">
        <v>1337</v>
      </c>
      <c r="D54" s="52" t="s">
        <v>1361</v>
      </c>
      <c r="E54" s="53" t="s">
        <v>1333</v>
      </c>
      <c r="F54" s="54">
        <v>44542</v>
      </c>
      <c r="G54" s="54">
        <v>0</v>
      </c>
      <c r="H54" s="54">
        <v>44142</v>
      </c>
      <c r="I54" s="54">
        <v>41869.699999999997</v>
      </c>
    </row>
    <row r="55" spans="1:9" x14ac:dyDescent="0.25">
      <c r="A55" s="50" t="s">
        <v>1326</v>
      </c>
      <c r="B55" s="50" t="s">
        <v>1625</v>
      </c>
      <c r="C55" s="51" t="s">
        <v>1299</v>
      </c>
      <c r="D55" s="52" t="s">
        <v>1626</v>
      </c>
      <c r="E55" s="53" t="s">
        <v>1297</v>
      </c>
      <c r="F55" s="54">
        <v>273681</v>
      </c>
      <c r="G55" s="54">
        <v>0</v>
      </c>
      <c r="H55" s="54">
        <v>273660.79999999999</v>
      </c>
      <c r="I55" s="54">
        <v>273660.79999999999</v>
      </c>
    </row>
    <row r="56" spans="1:9" x14ac:dyDescent="0.25">
      <c r="A56" s="45" t="s">
        <v>1326</v>
      </c>
      <c r="B56" s="45" t="s">
        <v>1363</v>
      </c>
      <c r="C56" s="46" t="s">
        <v>1299</v>
      </c>
      <c r="D56" s="47" t="s">
        <v>1364</v>
      </c>
      <c r="E56" s="48" t="s">
        <v>1326</v>
      </c>
      <c r="F56" s="49">
        <v>72430</v>
      </c>
      <c r="G56" s="49">
        <v>0</v>
      </c>
      <c r="H56" s="49">
        <v>40820.699999999997</v>
      </c>
      <c r="I56" s="49">
        <v>28832</v>
      </c>
    </row>
    <row r="57" spans="1:9" x14ac:dyDescent="0.25">
      <c r="A57" s="50" t="s">
        <v>1326</v>
      </c>
      <c r="B57" s="50" t="s">
        <v>1363</v>
      </c>
      <c r="C57" s="51" t="s">
        <v>1366</v>
      </c>
      <c r="D57" s="52" t="s">
        <v>1364</v>
      </c>
      <c r="E57" s="53" t="s">
        <v>1368</v>
      </c>
      <c r="F57" s="54">
        <v>72430</v>
      </c>
      <c r="G57" s="54">
        <v>0</v>
      </c>
      <c r="H57" s="54">
        <v>40820.699999999997</v>
      </c>
      <c r="I57" s="54">
        <v>28832</v>
      </c>
    </row>
    <row r="58" spans="1:9" x14ac:dyDescent="0.25">
      <c r="A58" s="45" t="s">
        <v>1368</v>
      </c>
      <c r="B58" s="45" t="s">
        <v>1327</v>
      </c>
      <c r="C58" s="46" t="s">
        <v>1299</v>
      </c>
      <c r="D58" s="47" t="s">
        <v>1369</v>
      </c>
      <c r="E58" s="48" t="s">
        <v>1597</v>
      </c>
      <c r="F58" s="49">
        <v>435796</v>
      </c>
      <c r="G58" s="49">
        <v>0</v>
      </c>
      <c r="H58" s="49">
        <v>423796</v>
      </c>
      <c r="I58" s="49">
        <v>236763.6</v>
      </c>
    </row>
    <row r="59" spans="1:9" x14ac:dyDescent="0.25">
      <c r="A59" s="45" t="s">
        <v>1368</v>
      </c>
      <c r="B59" s="45" t="s">
        <v>1339</v>
      </c>
      <c r="C59" s="46" t="s">
        <v>1299</v>
      </c>
      <c r="D59" s="47" t="s">
        <v>1371</v>
      </c>
      <c r="E59" s="48" t="s">
        <v>1599</v>
      </c>
      <c r="F59" s="49">
        <v>435796</v>
      </c>
      <c r="G59" s="49">
        <v>0</v>
      </c>
      <c r="H59" s="49">
        <v>423796</v>
      </c>
      <c r="I59" s="49">
        <v>236763.6</v>
      </c>
    </row>
    <row r="60" spans="1:9" x14ac:dyDescent="0.25">
      <c r="A60" s="45" t="s">
        <v>1368</v>
      </c>
      <c r="B60" s="45" t="s">
        <v>1342</v>
      </c>
      <c r="C60" s="46" t="s">
        <v>1299</v>
      </c>
      <c r="D60" s="47" t="s">
        <v>1747</v>
      </c>
      <c r="E60" s="48" t="s">
        <v>1600</v>
      </c>
      <c r="F60" s="49">
        <v>0</v>
      </c>
      <c r="G60" s="49">
        <v>0</v>
      </c>
      <c r="H60" s="49">
        <v>0</v>
      </c>
      <c r="I60" s="49">
        <v>171469.3</v>
      </c>
    </row>
    <row r="61" spans="1:9" x14ac:dyDescent="0.25">
      <c r="A61" s="50" t="s">
        <v>1368</v>
      </c>
      <c r="B61" s="50" t="s">
        <v>1342</v>
      </c>
      <c r="C61" s="51" t="s">
        <v>1337</v>
      </c>
      <c r="D61" s="52" t="s">
        <v>1748</v>
      </c>
      <c r="E61" s="53" t="s">
        <v>1308</v>
      </c>
      <c r="F61" s="54">
        <v>0</v>
      </c>
      <c r="G61" s="54">
        <v>0</v>
      </c>
      <c r="H61" s="54">
        <v>0</v>
      </c>
      <c r="I61" s="54">
        <v>171469.3</v>
      </c>
    </row>
    <row r="62" spans="1:9" x14ac:dyDescent="0.25">
      <c r="A62" s="50" t="s">
        <v>1368</v>
      </c>
      <c r="B62" s="50" t="s">
        <v>1629</v>
      </c>
      <c r="C62" s="51" t="s">
        <v>1299</v>
      </c>
      <c r="D62" s="52" t="s">
        <v>1749</v>
      </c>
      <c r="E62" s="53" t="s">
        <v>1418</v>
      </c>
      <c r="F62" s="54">
        <v>0</v>
      </c>
      <c r="G62" s="54">
        <v>0</v>
      </c>
      <c r="H62" s="54">
        <v>0</v>
      </c>
      <c r="I62" s="54">
        <v>10786.5</v>
      </c>
    </row>
    <row r="63" spans="1:9" x14ac:dyDescent="0.25">
      <c r="A63" s="45" t="s">
        <v>1368</v>
      </c>
      <c r="B63" s="45" t="s">
        <v>1373</v>
      </c>
      <c r="C63" s="46" t="s">
        <v>1299</v>
      </c>
      <c r="D63" s="47" t="s">
        <v>1374</v>
      </c>
      <c r="E63" s="48" t="s">
        <v>1627</v>
      </c>
      <c r="F63" s="49">
        <v>435796</v>
      </c>
      <c r="G63" s="49">
        <v>0</v>
      </c>
      <c r="H63" s="49">
        <v>423796</v>
      </c>
      <c r="I63" s="49">
        <v>54507.8</v>
      </c>
    </row>
    <row r="64" spans="1:9" x14ac:dyDescent="0.25">
      <c r="A64" s="50" t="s">
        <v>1368</v>
      </c>
      <c r="B64" s="50" t="s">
        <v>1373</v>
      </c>
      <c r="C64" s="51" t="s">
        <v>1305</v>
      </c>
      <c r="D64" s="52" t="s">
        <v>1376</v>
      </c>
      <c r="E64" s="53" t="s">
        <v>1339</v>
      </c>
      <c r="F64" s="54">
        <v>423796</v>
      </c>
      <c r="G64" s="54">
        <v>0</v>
      </c>
      <c r="H64" s="54">
        <v>423796</v>
      </c>
      <c r="I64" s="54">
        <v>4760.6000000000004</v>
      </c>
    </row>
    <row r="65" spans="1:9" x14ac:dyDescent="0.25">
      <c r="A65" s="45" t="s">
        <v>1368</v>
      </c>
      <c r="B65" s="45" t="s">
        <v>1373</v>
      </c>
      <c r="C65" s="46" t="s">
        <v>1378</v>
      </c>
      <c r="D65" s="47" t="s">
        <v>1379</v>
      </c>
      <c r="E65" s="48" t="s">
        <v>1628</v>
      </c>
      <c r="F65" s="49">
        <v>12000</v>
      </c>
      <c r="G65" s="49">
        <v>0</v>
      </c>
      <c r="H65" s="49">
        <v>0</v>
      </c>
      <c r="I65" s="49">
        <v>49747.199999999997</v>
      </c>
    </row>
    <row r="66" spans="1:9" x14ac:dyDescent="0.25">
      <c r="A66" s="50" t="s">
        <v>1368</v>
      </c>
      <c r="B66" s="50" t="s">
        <v>1373</v>
      </c>
      <c r="C66" s="51" t="s">
        <v>1381</v>
      </c>
      <c r="D66" s="52" t="s">
        <v>1382</v>
      </c>
      <c r="E66" s="53" t="s">
        <v>1342</v>
      </c>
      <c r="F66" s="54">
        <v>0</v>
      </c>
      <c r="G66" s="54">
        <v>0</v>
      </c>
      <c r="H66" s="54">
        <v>0</v>
      </c>
      <c r="I66" s="54">
        <v>11454.8</v>
      </c>
    </row>
    <row r="67" spans="1:9" ht="38.25" x14ac:dyDescent="0.25">
      <c r="A67" s="50" t="s">
        <v>1368</v>
      </c>
      <c r="B67" s="50" t="s">
        <v>1373</v>
      </c>
      <c r="C67" s="51" t="s">
        <v>1384</v>
      </c>
      <c r="D67" s="52" t="s">
        <v>1385</v>
      </c>
      <c r="E67" s="53" t="s">
        <v>1629</v>
      </c>
      <c r="F67" s="54">
        <v>7200</v>
      </c>
      <c r="G67" s="54">
        <v>0</v>
      </c>
      <c r="H67" s="54">
        <v>0</v>
      </c>
      <c r="I67" s="54">
        <v>34805.4</v>
      </c>
    </row>
    <row r="68" spans="1:9" x14ac:dyDescent="0.25">
      <c r="A68" s="50" t="s">
        <v>1368</v>
      </c>
      <c r="B68" s="50" t="s">
        <v>1373</v>
      </c>
      <c r="C68" s="51" t="s">
        <v>1366</v>
      </c>
      <c r="D68" s="52" t="s">
        <v>1387</v>
      </c>
      <c r="E68" s="53" t="s">
        <v>1373</v>
      </c>
      <c r="F68" s="54">
        <v>4800</v>
      </c>
      <c r="G68" s="54">
        <v>0</v>
      </c>
      <c r="H68" s="54">
        <v>0</v>
      </c>
      <c r="I68" s="54">
        <v>3487.1</v>
      </c>
    </row>
    <row r="69" spans="1:9" x14ac:dyDescent="0.25">
      <c r="A69" s="45" t="s">
        <v>1418</v>
      </c>
      <c r="B69" s="45" t="s">
        <v>1327</v>
      </c>
      <c r="C69" s="46" t="s">
        <v>1299</v>
      </c>
      <c r="D69" s="47" t="s">
        <v>1417</v>
      </c>
      <c r="E69" s="48" t="s">
        <v>1630</v>
      </c>
      <c r="F69" s="49">
        <v>4734.3</v>
      </c>
      <c r="G69" s="49">
        <v>0</v>
      </c>
      <c r="H69" s="49">
        <v>4734.3</v>
      </c>
      <c r="I69" s="49">
        <v>21741</v>
      </c>
    </row>
    <row r="70" spans="1:9" x14ac:dyDescent="0.25">
      <c r="A70" s="45" t="s">
        <v>1418</v>
      </c>
      <c r="B70" s="45" t="s">
        <v>1317</v>
      </c>
      <c r="C70" s="46" t="s">
        <v>1299</v>
      </c>
      <c r="D70" s="47" t="s">
        <v>1419</v>
      </c>
      <c r="E70" s="48" t="s">
        <v>1631</v>
      </c>
      <c r="F70" s="49">
        <v>4734.3</v>
      </c>
      <c r="G70" s="49">
        <v>0</v>
      </c>
      <c r="H70" s="49">
        <v>4734.3</v>
      </c>
      <c r="I70" s="49">
        <v>21741</v>
      </c>
    </row>
    <row r="71" spans="1:9" x14ac:dyDescent="0.25">
      <c r="A71" s="45" t="s">
        <v>1418</v>
      </c>
      <c r="B71" s="45" t="s">
        <v>1320</v>
      </c>
      <c r="C71" s="46" t="s">
        <v>1299</v>
      </c>
      <c r="D71" s="47" t="s">
        <v>1420</v>
      </c>
      <c r="E71" s="48" t="s">
        <v>1750</v>
      </c>
      <c r="F71" s="49">
        <v>4734.3</v>
      </c>
      <c r="G71" s="49">
        <v>0</v>
      </c>
      <c r="H71" s="49">
        <v>4734.3</v>
      </c>
      <c r="I71" s="49">
        <v>21741</v>
      </c>
    </row>
    <row r="72" spans="1:9" x14ac:dyDescent="0.25">
      <c r="A72" s="45" t="s">
        <v>1418</v>
      </c>
      <c r="B72" s="45" t="s">
        <v>1320</v>
      </c>
      <c r="C72" s="46" t="s">
        <v>1305</v>
      </c>
      <c r="D72" s="47" t="s">
        <v>1419</v>
      </c>
      <c r="E72" s="48" t="s">
        <v>1751</v>
      </c>
      <c r="F72" s="49">
        <v>4734.3</v>
      </c>
      <c r="G72" s="49">
        <v>0</v>
      </c>
      <c r="H72" s="49">
        <v>4734.3</v>
      </c>
      <c r="I72" s="49">
        <v>21741</v>
      </c>
    </row>
    <row r="73" spans="1:9" ht="25.5" x14ac:dyDescent="0.25">
      <c r="A73" s="50" t="s">
        <v>1418</v>
      </c>
      <c r="B73" s="50" t="s">
        <v>1320</v>
      </c>
      <c r="C73" s="51" t="s">
        <v>1347</v>
      </c>
      <c r="D73" s="52" t="s">
        <v>1754</v>
      </c>
      <c r="E73" s="53" t="s">
        <v>1752</v>
      </c>
      <c r="F73" s="54">
        <v>243</v>
      </c>
      <c r="G73" s="54">
        <v>0</v>
      </c>
      <c r="H73" s="54">
        <v>243</v>
      </c>
      <c r="I73" s="54">
        <v>243</v>
      </c>
    </row>
    <row r="74" spans="1:9" x14ac:dyDescent="0.25">
      <c r="A74" s="50" t="s">
        <v>1418</v>
      </c>
      <c r="B74" s="50" t="s">
        <v>1320</v>
      </c>
      <c r="C74" s="51" t="s">
        <v>1422</v>
      </c>
      <c r="D74" s="52" t="s">
        <v>1421</v>
      </c>
      <c r="E74" s="53" t="s">
        <v>1761</v>
      </c>
      <c r="F74" s="54">
        <v>4491.3</v>
      </c>
      <c r="G74" s="54">
        <v>0</v>
      </c>
      <c r="H74" s="54">
        <v>4491.3</v>
      </c>
      <c r="I74" s="54">
        <v>21498</v>
      </c>
    </row>
    <row r="75" spans="1:9" x14ac:dyDescent="0.25">
      <c r="A75" s="45" t="s">
        <v>1314</v>
      </c>
      <c r="B75" s="45" t="s">
        <v>1314</v>
      </c>
      <c r="C75" s="46" t="s">
        <v>1314</v>
      </c>
      <c r="D75" s="47" t="s">
        <v>1389</v>
      </c>
      <c r="E75" s="48" t="s">
        <v>1762</v>
      </c>
      <c r="F75" s="49">
        <v>1694705</v>
      </c>
      <c r="G75" s="49">
        <v>1603234.2</v>
      </c>
      <c r="H75" s="49">
        <v>1603234.2</v>
      </c>
      <c r="I75" s="49">
        <v>1438424.2</v>
      </c>
    </row>
    <row r="76" spans="1:9" x14ac:dyDescent="0.25">
      <c r="A76" s="45" t="s">
        <v>1314</v>
      </c>
      <c r="B76" s="45" t="s">
        <v>1314</v>
      </c>
      <c r="C76" s="46" t="s">
        <v>1314</v>
      </c>
      <c r="D76" s="47" t="s">
        <v>1391</v>
      </c>
      <c r="E76" s="48" t="s">
        <v>1763</v>
      </c>
      <c r="F76" s="49">
        <v>10462481.5</v>
      </c>
      <c r="G76" s="49">
        <v>10088025.9</v>
      </c>
      <c r="H76" s="49">
        <v>10088025.9</v>
      </c>
      <c r="I76" s="49">
        <v>9923215.8000000007</v>
      </c>
    </row>
    <row r="79" spans="1:9" x14ac:dyDescent="0.25">
      <c r="D79" s="55" t="s">
        <v>1393</v>
      </c>
      <c r="E79" s="173" t="s">
        <v>1394</v>
      </c>
      <c r="F79" s="173"/>
      <c r="G79" s="173"/>
      <c r="H79" s="40" t="s">
        <v>1395</v>
      </c>
      <c r="I79" s="40"/>
    </row>
    <row r="80" spans="1:9" x14ac:dyDescent="0.25">
      <c r="D80" s="56" t="s">
        <v>1396</v>
      </c>
    </row>
    <row r="81" spans="4:4" x14ac:dyDescent="0.25">
      <c r="D81" s="26"/>
    </row>
  </sheetData>
  <mergeCells count="19">
    <mergeCell ref="E10:I10"/>
    <mergeCell ref="B11:D11"/>
    <mergeCell ref="E11:I11"/>
    <mergeCell ref="E79:G79"/>
    <mergeCell ref="E1:I1"/>
    <mergeCell ref="A2:I2"/>
    <mergeCell ref="A3:I3"/>
    <mergeCell ref="B5:D5"/>
    <mergeCell ref="E5:I5"/>
    <mergeCell ref="B6:D6"/>
    <mergeCell ref="E6:I6"/>
    <mergeCell ref="B7:D7"/>
    <mergeCell ref="E7:I7"/>
    <mergeCell ref="B8:D8"/>
    <mergeCell ref="E8:I8"/>
    <mergeCell ref="A14:C14"/>
    <mergeCell ref="B9:D9"/>
    <mergeCell ref="E9:I9"/>
    <mergeCell ref="B10:D10"/>
  </mergeCells>
  <pageMargins left="0.31496062992125984" right="0.11811023622047245" top="0.35433070866141736" bottom="0.35433070866141736" header="0.31496062992125984" footer="0.31496062992125984"/>
  <pageSetup paperSize="9" scale="84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F820-8617-47F6-8B8B-369F923385C8}">
  <dimension ref="A1:I62"/>
  <sheetViews>
    <sheetView view="pageBreakPreview" zoomScale="60" zoomScaleNormal="100" workbookViewId="0">
      <selection activeCell="C22" sqref="C22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1.85546875" customWidth="1"/>
    <col min="5" max="5" width="8" customWidth="1"/>
    <col min="6" max="9" width="13.85546875" customWidth="1"/>
  </cols>
  <sheetData>
    <row r="1" spans="1:9" x14ac:dyDescent="0.25">
      <c r="E1" s="174" t="s">
        <v>1277</v>
      </c>
      <c r="F1" s="174"/>
      <c r="G1" s="174"/>
      <c r="H1" s="174"/>
      <c r="I1" s="174"/>
    </row>
    <row r="2" spans="1:9" x14ac:dyDescent="0.25">
      <c r="A2" s="175" t="s">
        <v>1278</v>
      </c>
      <c r="B2" s="175"/>
      <c r="C2" s="175"/>
      <c r="D2" s="175"/>
      <c r="E2" s="175"/>
      <c r="F2" s="175"/>
      <c r="G2" s="175"/>
      <c r="H2" s="175"/>
      <c r="I2" s="175"/>
    </row>
    <row r="3" spans="1:9" x14ac:dyDescent="0.25">
      <c r="A3" s="176" t="s">
        <v>1757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26"/>
      <c r="B4" s="26"/>
      <c r="C4" s="26"/>
      <c r="D4" s="26"/>
      <c r="E4" s="26"/>
      <c r="F4" s="26"/>
    </row>
    <row r="5" spans="1:9" x14ac:dyDescent="0.25">
      <c r="A5" s="40"/>
      <c r="B5" s="177" t="s">
        <v>1279</v>
      </c>
      <c r="C5" s="177"/>
      <c r="D5" s="177"/>
      <c r="E5" s="178" t="s">
        <v>1592</v>
      </c>
      <c r="F5" s="178"/>
      <c r="G5" s="178"/>
      <c r="H5" s="178"/>
      <c r="I5" s="178"/>
    </row>
    <row r="6" spans="1:9" x14ac:dyDescent="0.25">
      <c r="A6" s="40" t="s">
        <v>1280</v>
      </c>
      <c r="B6" s="177" t="s">
        <v>1764</v>
      </c>
      <c r="C6" s="177"/>
      <c r="D6" s="177"/>
      <c r="E6" s="179"/>
      <c r="F6" s="179"/>
      <c r="G6" s="179"/>
      <c r="H6" s="179"/>
      <c r="I6" s="179"/>
    </row>
    <row r="7" spans="1:9" x14ac:dyDescent="0.25">
      <c r="A7" s="40"/>
      <c r="B7" s="177" t="s">
        <v>1281</v>
      </c>
      <c r="C7" s="177"/>
      <c r="D7" s="177"/>
      <c r="E7" s="179" t="s">
        <v>1759</v>
      </c>
      <c r="F7" s="179"/>
      <c r="G7" s="179"/>
      <c r="H7" s="179"/>
      <c r="I7" s="179"/>
    </row>
    <row r="8" spans="1:9" x14ac:dyDescent="0.25">
      <c r="A8" s="40"/>
      <c r="B8" s="177" t="s">
        <v>1282</v>
      </c>
      <c r="C8" s="177"/>
      <c r="D8" s="177"/>
      <c r="E8" s="179"/>
      <c r="F8" s="179"/>
      <c r="G8" s="179"/>
      <c r="H8" s="179"/>
      <c r="I8" s="179"/>
    </row>
    <row r="9" spans="1:9" x14ac:dyDescent="0.25">
      <c r="A9" s="40"/>
      <c r="B9" s="177" t="s">
        <v>1283</v>
      </c>
      <c r="C9" s="177"/>
      <c r="D9" s="177"/>
      <c r="E9" s="179"/>
      <c r="F9" s="179"/>
      <c r="G9" s="179"/>
      <c r="H9" s="179"/>
      <c r="I9" s="179"/>
    </row>
    <row r="10" spans="1:9" x14ac:dyDescent="0.25">
      <c r="A10" s="40"/>
      <c r="B10" s="177" t="s">
        <v>1284</v>
      </c>
      <c r="C10" s="177"/>
      <c r="D10" s="177"/>
      <c r="E10" s="179"/>
      <c r="F10" s="179"/>
      <c r="G10" s="179"/>
      <c r="H10" s="179"/>
      <c r="I10" s="179"/>
    </row>
    <row r="11" spans="1:9" x14ac:dyDescent="0.25">
      <c r="A11" s="40"/>
      <c r="B11" s="177" t="s">
        <v>1285</v>
      </c>
      <c r="C11" s="177"/>
      <c r="D11" s="177"/>
      <c r="E11" s="179" t="s">
        <v>1753</v>
      </c>
      <c r="F11" s="179"/>
      <c r="G11" s="179"/>
      <c r="H11" s="179"/>
      <c r="I11" s="179"/>
    </row>
    <row r="13" spans="1:9" ht="56.25" x14ac:dyDescent="0.25">
      <c r="A13" s="41" t="s">
        <v>1286</v>
      </c>
      <c r="B13" s="42" t="s">
        <v>1287</v>
      </c>
      <c r="C13" s="41" t="s">
        <v>1288</v>
      </c>
      <c r="D13" s="43" t="s">
        <v>1289</v>
      </c>
      <c r="E13" s="43" t="s">
        <v>1290</v>
      </c>
      <c r="F13" s="43" t="s">
        <v>1291</v>
      </c>
      <c r="G13" s="43" t="s">
        <v>1292</v>
      </c>
      <c r="H13" s="43" t="s">
        <v>1293</v>
      </c>
      <c r="I13" s="43" t="s">
        <v>1294</v>
      </c>
    </row>
    <row r="14" spans="1:9" x14ac:dyDescent="0.25">
      <c r="A14" s="180" t="s">
        <v>1295</v>
      </c>
      <c r="B14" s="181"/>
      <c r="C14" s="182"/>
      <c r="D14" s="44" t="s">
        <v>1296</v>
      </c>
      <c r="E14" s="44">
        <v>1</v>
      </c>
      <c r="F14" s="44">
        <v>2</v>
      </c>
      <c r="G14" s="44">
        <v>3</v>
      </c>
      <c r="H14" s="44">
        <v>4</v>
      </c>
      <c r="I14" s="44">
        <v>5</v>
      </c>
    </row>
    <row r="15" spans="1:9" x14ac:dyDescent="0.25">
      <c r="A15" s="45" t="s">
        <v>1297</v>
      </c>
      <c r="B15" s="45" t="s">
        <v>1298</v>
      </c>
      <c r="C15" s="46" t="s">
        <v>1299</v>
      </c>
      <c r="D15" s="47" t="s">
        <v>1300</v>
      </c>
      <c r="E15" s="48" t="s">
        <v>1301</v>
      </c>
      <c r="F15" s="49">
        <v>15210845</v>
      </c>
      <c r="G15" s="49">
        <v>9847034.9000000004</v>
      </c>
      <c r="H15" s="49">
        <v>9847034.9000000004</v>
      </c>
      <c r="I15" s="49">
        <v>9872057.6999999993</v>
      </c>
    </row>
    <row r="16" spans="1:9" x14ac:dyDescent="0.25">
      <c r="A16" s="45" t="s">
        <v>1297</v>
      </c>
      <c r="B16" s="45" t="s">
        <v>1302</v>
      </c>
      <c r="C16" s="46" t="s">
        <v>1299</v>
      </c>
      <c r="D16" s="47" t="s">
        <v>1303</v>
      </c>
      <c r="E16" s="48" t="s">
        <v>1304</v>
      </c>
      <c r="F16" s="49">
        <v>15210845</v>
      </c>
      <c r="G16" s="49">
        <v>9847034.9000000004</v>
      </c>
      <c r="H16" s="49">
        <v>9847034.9000000004</v>
      </c>
      <c r="I16" s="49">
        <v>9872057.6999999993</v>
      </c>
    </row>
    <row r="17" spans="1:9" x14ac:dyDescent="0.25">
      <c r="A17" s="50" t="s">
        <v>1297</v>
      </c>
      <c r="B17" s="50" t="s">
        <v>1302</v>
      </c>
      <c r="C17" s="51" t="s">
        <v>1305</v>
      </c>
      <c r="D17" s="52" t="s">
        <v>1306</v>
      </c>
      <c r="E17" s="53" t="s">
        <v>1307</v>
      </c>
      <c r="F17" s="54">
        <v>15210845</v>
      </c>
      <c r="G17" s="54">
        <v>9847034.9000000004</v>
      </c>
      <c r="H17" s="54">
        <v>9847034.9000000004</v>
      </c>
      <c r="I17" s="54">
        <v>9872057.6999999993</v>
      </c>
    </row>
    <row r="18" spans="1:9" x14ac:dyDescent="0.25">
      <c r="A18" s="45" t="s">
        <v>1314</v>
      </c>
      <c r="B18" s="45" t="s">
        <v>1314</v>
      </c>
      <c r="C18" s="46" t="s">
        <v>1314</v>
      </c>
      <c r="D18" s="47" t="s">
        <v>1315</v>
      </c>
      <c r="E18" s="48" t="s">
        <v>1310</v>
      </c>
      <c r="F18" s="49">
        <v>15210845</v>
      </c>
      <c r="G18" s="49">
        <v>9847034.9000000004</v>
      </c>
      <c r="H18" s="49">
        <v>9847034.9000000004</v>
      </c>
      <c r="I18" s="49">
        <v>9872057.6999999993</v>
      </c>
    </row>
    <row r="19" spans="1:9" x14ac:dyDescent="0.25">
      <c r="A19" s="45" t="s">
        <v>1297</v>
      </c>
      <c r="B19" s="45" t="s">
        <v>1317</v>
      </c>
      <c r="C19" s="46" t="s">
        <v>1299</v>
      </c>
      <c r="D19" s="47" t="s">
        <v>1318</v>
      </c>
      <c r="E19" s="48" t="s">
        <v>1313</v>
      </c>
      <c r="F19" s="49">
        <v>3802710</v>
      </c>
      <c r="G19" s="49">
        <v>2468014.4</v>
      </c>
      <c r="H19" s="49">
        <v>2468014.4</v>
      </c>
      <c r="I19" s="49">
        <v>2468014.4</v>
      </c>
    </row>
    <row r="20" spans="1:9" ht="25.5" x14ac:dyDescent="0.25">
      <c r="A20" s="45" t="s">
        <v>1297</v>
      </c>
      <c r="B20" s="45" t="s">
        <v>1320</v>
      </c>
      <c r="C20" s="46" t="s">
        <v>1299</v>
      </c>
      <c r="D20" s="47" t="s">
        <v>1321</v>
      </c>
      <c r="E20" s="48" t="s">
        <v>1316</v>
      </c>
      <c r="F20" s="49">
        <v>3802710</v>
      </c>
      <c r="G20" s="49">
        <v>2468014.4</v>
      </c>
      <c r="H20" s="49">
        <v>2468014.4</v>
      </c>
      <c r="I20" s="49">
        <v>2468014.4</v>
      </c>
    </row>
    <row r="21" spans="1:9" x14ac:dyDescent="0.25">
      <c r="A21" s="50" t="s">
        <v>1297</v>
      </c>
      <c r="B21" s="50" t="s">
        <v>1320</v>
      </c>
      <c r="C21" s="51" t="s">
        <v>1305</v>
      </c>
      <c r="D21" s="52" t="s">
        <v>1323</v>
      </c>
      <c r="E21" s="53" t="s">
        <v>1319</v>
      </c>
      <c r="F21" s="54">
        <v>3802710</v>
      </c>
      <c r="G21" s="54">
        <v>2468014.4</v>
      </c>
      <c r="H21" s="54">
        <v>2468014.4</v>
      </c>
      <c r="I21" s="54">
        <v>2468014.4</v>
      </c>
    </row>
    <row r="22" spans="1:9" x14ac:dyDescent="0.25">
      <c r="A22" s="45" t="s">
        <v>1314</v>
      </c>
      <c r="B22" s="45" t="s">
        <v>1314</v>
      </c>
      <c r="C22" s="46" t="s">
        <v>1314</v>
      </c>
      <c r="D22" s="47" t="s">
        <v>1325</v>
      </c>
      <c r="E22" s="48" t="s">
        <v>1322</v>
      </c>
      <c r="F22" s="49">
        <v>3802710</v>
      </c>
      <c r="G22" s="49">
        <v>2468014.4</v>
      </c>
      <c r="H22" s="49">
        <v>2468014.4</v>
      </c>
      <c r="I22" s="49">
        <v>2468014.4</v>
      </c>
    </row>
    <row r="23" spans="1:9" x14ac:dyDescent="0.25">
      <c r="A23" s="45" t="s">
        <v>1326</v>
      </c>
      <c r="B23" s="45" t="s">
        <v>1327</v>
      </c>
      <c r="C23" s="46" t="s">
        <v>1299</v>
      </c>
      <c r="D23" s="47" t="s">
        <v>1328</v>
      </c>
      <c r="E23" s="48" t="s">
        <v>1324</v>
      </c>
      <c r="F23" s="49">
        <v>69455354</v>
      </c>
      <c r="G23" s="49">
        <v>0</v>
      </c>
      <c r="H23" s="49">
        <v>64566303.200000003</v>
      </c>
      <c r="I23" s="49">
        <v>63455807.799999997</v>
      </c>
    </row>
    <row r="24" spans="1:9" x14ac:dyDescent="0.25">
      <c r="A24" s="45" t="s">
        <v>1326</v>
      </c>
      <c r="B24" s="45" t="s">
        <v>1298</v>
      </c>
      <c r="C24" s="46" t="s">
        <v>1299</v>
      </c>
      <c r="D24" s="47" t="s">
        <v>1329</v>
      </c>
      <c r="E24" s="48" t="s">
        <v>1298</v>
      </c>
      <c r="F24" s="49">
        <v>1910500</v>
      </c>
      <c r="G24" s="49">
        <v>0</v>
      </c>
      <c r="H24" s="49">
        <v>1847005.6</v>
      </c>
      <c r="I24" s="49">
        <v>1828385.4</v>
      </c>
    </row>
    <row r="25" spans="1:9" x14ac:dyDescent="0.25">
      <c r="A25" s="50" t="s">
        <v>1326</v>
      </c>
      <c r="B25" s="50" t="s">
        <v>1302</v>
      </c>
      <c r="C25" s="51" t="s">
        <v>1299</v>
      </c>
      <c r="D25" s="52" t="s">
        <v>1331</v>
      </c>
      <c r="E25" s="53" t="s">
        <v>1302</v>
      </c>
      <c r="F25" s="54">
        <v>1876000</v>
      </c>
      <c r="G25" s="54">
        <v>0</v>
      </c>
      <c r="H25" s="54">
        <v>1812505.9</v>
      </c>
      <c r="I25" s="54">
        <v>1793885.8</v>
      </c>
    </row>
    <row r="26" spans="1:9" x14ac:dyDescent="0.25">
      <c r="A26" s="50" t="s">
        <v>1326</v>
      </c>
      <c r="B26" s="50" t="s">
        <v>1330</v>
      </c>
      <c r="C26" s="51" t="s">
        <v>1299</v>
      </c>
      <c r="D26" s="52" t="s">
        <v>1765</v>
      </c>
      <c r="E26" s="53" t="s">
        <v>1330</v>
      </c>
      <c r="F26" s="54">
        <v>34500</v>
      </c>
      <c r="G26" s="54">
        <v>0</v>
      </c>
      <c r="H26" s="54">
        <v>34499.699999999997</v>
      </c>
      <c r="I26" s="54">
        <v>34499.699999999997</v>
      </c>
    </row>
    <row r="27" spans="1:9" x14ac:dyDescent="0.25">
      <c r="A27" s="45" t="s">
        <v>1326</v>
      </c>
      <c r="B27" s="45" t="s">
        <v>1372</v>
      </c>
      <c r="C27" s="46" t="s">
        <v>1299</v>
      </c>
      <c r="D27" s="47" t="s">
        <v>1594</v>
      </c>
      <c r="E27" s="48" t="s">
        <v>1332</v>
      </c>
      <c r="F27" s="49">
        <v>12000</v>
      </c>
      <c r="G27" s="49">
        <v>0</v>
      </c>
      <c r="H27" s="49">
        <v>9000</v>
      </c>
      <c r="I27" s="49">
        <v>9000</v>
      </c>
    </row>
    <row r="28" spans="1:9" x14ac:dyDescent="0.25">
      <c r="A28" s="45" t="s">
        <v>1326</v>
      </c>
      <c r="B28" s="45" t="s">
        <v>1383</v>
      </c>
      <c r="C28" s="46" t="s">
        <v>1299</v>
      </c>
      <c r="D28" s="47" t="s">
        <v>1374</v>
      </c>
      <c r="E28" s="48" t="s">
        <v>1335</v>
      </c>
      <c r="F28" s="49">
        <v>12000</v>
      </c>
      <c r="G28" s="49">
        <v>0</v>
      </c>
      <c r="H28" s="49">
        <v>9000</v>
      </c>
      <c r="I28" s="49">
        <v>9000</v>
      </c>
    </row>
    <row r="29" spans="1:9" ht="25.5" x14ac:dyDescent="0.25">
      <c r="A29" s="45" t="s">
        <v>1326</v>
      </c>
      <c r="B29" s="45" t="s">
        <v>1383</v>
      </c>
      <c r="C29" s="46" t="s">
        <v>1378</v>
      </c>
      <c r="D29" s="47" t="s">
        <v>1595</v>
      </c>
      <c r="E29" s="48" t="s">
        <v>1336</v>
      </c>
      <c r="F29" s="49">
        <v>12000</v>
      </c>
      <c r="G29" s="49">
        <v>0</v>
      </c>
      <c r="H29" s="49">
        <v>9000</v>
      </c>
      <c r="I29" s="49">
        <v>9000</v>
      </c>
    </row>
    <row r="30" spans="1:9" ht="25.5" x14ac:dyDescent="0.25">
      <c r="A30" s="50" t="s">
        <v>1326</v>
      </c>
      <c r="B30" s="50" t="s">
        <v>1383</v>
      </c>
      <c r="C30" s="51" t="s">
        <v>1384</v>
      </c>
      <c r="D30" s="52" t="s">
        <v>1596</v>
      </c>
      <c r="E30" s="53" t="s">
        <v>1338</v>
      </c>
      <c r="F30" s="54">
        <v>12000</v>
      </c>
      <c r="G30" s="54">
        <v>0</v>
      </c>
      <c r="H30" s="54">
        <v>9000</v>
      </c>
      <c r="I30" s="54">
        <v>9000</v>
      </c>
    </row>
    <row r="31" spans="1:9" x14ac:dyDescent="0.25">
      <c r="A31" s="45" t="s">
        <v>1326</v>
      </c>
      <c r="B31" s="45" t="s">
        <v>1339</v>
      </c>
      <c r="C31" s="46" t="s">
        <v>1299</v>
      </c>
      <c r="D31" s="47" t="s">
        <v>1340</v>
      </c>
      <c r="E31" s="48" t="s">
        <v>1341</v>
      </c>
      <c r="F31" s="49">
        <v>22304100</v>
      </c>
      <c r="G31" s="49">
        <v>0</v>
      </c>
      <c r="H31" s="49">
        <v>19882706.199999999</v>
      </c>
      <c r="I31" s="49">
        <v>19250247</v>
      </c>
    </row>
    <row r="32" spans="1:9" x14ac:dyDescent="0.25">
      <c r="A32" s="45" t="s">
        <v>1326</v>
      </c>
      <c r="B32" s="45" t="s">
        <v>1342</v>
      </c>
      <c r="C32" s="46" t="s">
        <v>1299</v>
      </c>
      <c r="D32" s="47" t="s">
        <v>1343</v>
      </c>
      <c r="E32" s="48" t="s">
        <v>1344</v>
      </c>
      <c r="F32" s="49">
        <v>22304100</v>
      </c>
      <c r="G32" s="49">
        <v>0</v>
      </c>
      <c r="H32" s="49">
        <v>19882706.199999999</v>
      </c>
      <c r="I32" s="49">
        <v>19250247</v>
      </c>
    </row>
    <row r="33" spans="1:9" x14ac:dyDescent="0.25">
      <c r="A33" s="45" t="s">
        <v>1326</v>
      </c>
      <c r="B33" s="45" t="s">
        <v>1342</v>
      </c>
      <c r="C33" s="46" t="s">
        <v>1305</v>
      </c>
      <c r="D33" s="47" t="s">
        <v>1345</v>
      </c>
      <c r="E33" s="48" t="s">
        <v>1346</v>
      </c>
      <c r="F33" s="49">
        <v>22304100</v>
      </c>
      <c r="G33" s="49">
        <v>0</v>
      </c>
      <c r="H33" s="49">
        <v>19882706.199999999</v>
      </c>
      <c r="I33" s="49">
        <v>19250247</v>
      </c>
    </row>
    <row r="34" spans="1:9" x14ac:dyDescent="0.25">
      <c r="A34" s="50" t="s">
        <v>1326</v>
      </c>
      <c r="B34" s="50" t="s">
        <v>1342</v>
      </c>
      <c r="C34" s="51" t="s">
        <v>1347</v>
      </c>
      <c r="D34" s="52" t="s">
        <v>1348</v>
      </c>
      <c r="E34" s="53" t="s">
        <v>1317</v>
      </c>
      <c r="F34" s="54">
        <v>10000000</v>
      </c>
      <c r="G34" s="54">
        <v>0</v>
      </c>
      <c r="H34" s="54">
        <v>9297121.5</v>
      </c>
      <c r="I34" s="54">
        <v>9043037</v>
      </c>
    </row>
    <row r="35" spans="1:9" x14ac:dyDescent="0.25">
      <c r="A35" s="50" t="s">
        <v>1326</v>
      </c>
      <c r="B35" s="50" t="s">
        <v>1342</v>
      </c>
      <c r="C35" s="51" t="s">
        <v>1311</v>
      </c>
      <c r="D35" s="52" t="s">
        <v>1349</v>
      </c>
      <c r="E35" s="53" t="s">
        <v>1320</v>
      </c>
      <c r="F35" s="54">
        <v>1347060</v>
      </c>
      <c r="G35" s="54">
        <v>0</v>
      </c>
      <c r="H35" s="54">
        <v>586910</v>
      </c>
      <c r="I35" s="54">
        <v>574567.5</v>
      </c>
    </row>
    <row r="36" spans="1:9" x14ac:dyDescent="0.25">
      <c r="A36" s="50" t="s">
        <v>1326</v>
      </c>
      <c r="B36" s="50" t="s">
        <v>1342</v>
      </c>
      <c r="C36" s="51" t="s">
        <v>1620</v>
      </c>
      <c r="D36" s="52" t="s">
        <v>1621</v>
      </c>
      <c r="E36" s="53" t="s">
        <v>1352</v>
      </c>
      <c r="F36" s="54">
        <v>10957040</v>
      </c>
      <c r="G36" s="54">
        <v>0</v>
      </c>
      <c r="H36" s="54">
        <v>9998674.8000000007</v>
      </c>
      <c r="I36" s="54">
        <v>9632642.5</v>
      </c>
    </row>
    <row r="37" spans="1:9" x14ac:dyDescent="0.25">
      <c r="A37" s="45" t="s">
        <v>1326</v>
      </c>
      <c r="B37" s="45" t="s">
        <v>1353</v>
      </c>
      <c r="C37" s="46" t="s">
        <v>1299</v>
      </c>
      <c r="D37" s="47" t="s">
        <v>1354</v>
      </c>
      <c r="E37" s="48" t="s">
        <v>1355</v>
      </c>
      <c r="F37" s="49">
        <v>45228754</v>
      </c>
      <c r="G37" s="49">
        <v>0</v>
      </c>
      <c r="H37" s="49">
        <v>42827591.399999999</v>
      </c>
      <c r="I37" s="49">
        <v>42368175.299999997</v>
      </c>
    </row>
    <row r="38" spans="1:9" ht="25.5" x14ac:dyDescent="0.25">
      <c r="A38" s="45" t="s">
        <v>1326</v>
      </c>
      <c r="B38" s="45" t="s">
        <v>1356</v>
      </c>
      <c r="C38" s="46" t="s">
        <v>1299</v>
      </c>
      <c r="D38" s="47" t="s">
        <v>1357</v>
      </c>
      <c r="E38" s="48" t="s">
        <v>1358</v>
      </c>
      <c r="F38" s="49">
        <v>15821554.6</v>
      </c>
      <c r="G38" s="49">
        <v>0</v>
      </c>
      <c r="H38" s="49">
        <v>14835181.9</v>
      </c>
      <c r="I38" s="49">
        <v>14832231.1</v>
      </c>
    </row>
    <row r="39" spans="1:9" x14ac:dyDescent="0.25">
      <c r="A39" s="50" t="s">
        <v>1326</v>
      </c>
      <c r="B39" s="50" t="s">
        <v>1356</v>
      </c>
      <c r="C39" s="51" t="s">
        <v>1305</v>
      </c>
      <c r="D39" s="52" t="s">
        <v>1359</v>
      </c>
      <c r="E39" s="53" t="s">
        <v>1360</v>
      </c>
      <c r="F39" s="54">
        <v>1518072</v>
      </c>
      <c r="G39" s="54">
        <v>0</v>
      </c>
      <c r="H39" s="54">
        <v>591332.4</v>
      </c>
      <c r="I39" s="54">
        <v>588381.6</v>
      </c>
    </row>
    <row r="40" spans="1:9" x14ac:dyDescent="0.25">
      <c r="A40" s="50" t="s">
        <v>1326</v>
      </c>
      <c r="B40" s="50" t="s">
        <v>1356</v>
      </c>
      <c r="C40" s="51" t="s">
        <v>1337</v>
      </c>
      <c r="D40" s="52" t="s">
        <v>1361</v>
      </c>
      <c r="E40" s="53" t="s">
        <v>1362</v>
      </c>
      <c r="F40" s="54">
        <v>14303482.6</v>
      </c>
      <c r="G40" s="54">
        <v>0</v>
      </c>
      <c r="H40" s="54">
        <v>14243849.5</v>
      </c>
      <c r="I40" s="54">
        <v>14243849.5</v>
      </c>
    </row>
    <row r="41" spans="1:9" x14ac:dyDescent="0.25">
      <c r="A41" s="45" t="s">
        <v>1326</v>
      </c>
      <c r="B41" s="45" t="s">
        <v>1363</v>
      </c>
      <c r="C41" s="46" t="s">
        <v>1299</v>
      </c>
      <c r="D41" s="47" t="s">
        <v>1364</v>
      </c>
      <c r="E41" s="48" t="s">
        <v>1365</v>
      </c>
      <c r="F41" s="49">
        <v>29407199.399999999</v>
      </c>
      <c r="G41" s="49">
        <v>0</v>
      </c>
      <c r="H41" s="49">
        <v>27992409.5</v>
      </c>
      <c r="I41" s="49">
        <v>27535944.199999999</v>
      </c>
    </row>
    <row r="42" spans="1:9" x14ac:dyDescent="0.25">
      <c r="A42" s="50" t="s">
        <v>1326</v>
      </c>
      <c r="B42" s="50" t="s">
        <v>1363</v>
      </c>
      <c r="C42" s="51" t="s">
        <v>1366</v>
      </c>
      <c r="D42" s="52" t="s">
        <v>1364</v>
      </c>
      <c r="E42" s="53" t="s">
        <v>1367</v>
      </c>
      <c r="F42" s="54">
        <v>29407199.399999999</v>
      </c>
      <c r="G42" s="54">
        <v>0</v>
      </c>
      <c r="H42" s="54">
        <v>27992409.5</v>
      </c>
      <c r="I42" s="54">
        <v>27535944.199999999</v>
      </c>
    </row>
    <row r="43" spans="1:9" x14ac:dyDescent="0.25">
      <c r="A43" s="45" t="s">
        <v>1368</v>
      </c>
      <c r="B43" s="45" t="s">
        <v>1327</v>
      </c>
      <c r="C43" s="46" t="s">
        <v>1299</v>
      </c>
      <c r="D43" s="47" t="s">
        <v>1369</v>
      </c>
      <c r="E43" s="48" t="s">
        <v>1370</v>
      </c>
      <c r="F43" s="49">
        <v>300000</v>
      </c>
      <c r="G43" s="49">
        <v>0</v>
      </c>
      <c r="H43" s="49">
        <v>114973.5</v>
      </c>
      <c r="I43" s="49">
        <v>0</v>
      </c>
    </row>
    <row r="44" spans="1:9" x14ac:dyDescent="0.25">
      <c r="A44" s="45" t="s">
        <v>1368</v>
      </c>
      <c r="B44" s="45" t="s">
        <v>1339</v>
      </c>
      <c r="C44" s="46" t="s">
        <v>1299</v>
      </c>
      <c r="D44" s="47" t="s">
        <v>1371</v>
      </c>
      <c r="E44" s="48" t="s">
        <v>1372</v>
      </c>
      <c r="F44" s="49">
        <v>300000</v>
      </c>
      <c r="G44" s="49">
        <v>0</v>
      </c>
      <c r="H44" s="49">
        <v>114973.5</v>
      </c>
      <c r="I44" s="49">
        <v>0</v>
      </c>
    </row>
    <row r="45" spans="1:9" x14ac:dyDescent="0.25">
      <c r="A45" s="45" t="s">
        <v>1368</v>
      </c>
      <c r="B45" s="45" t="s">
        <v>1373</v>
      </c>
      <c r="C45" s="46" t="s">
        <v>1299</v>
      </c>
      <c r="D45" s="47" t="s">
        <v>1374</v>
      </c>
      <c r="E45" s="48" t="s">
        <v>1375</v>
      </c>
      <c r="F45" s="49">
        <v>300000</v>
      </c>
      <c r="G45" s="49">
        <v>0</v>
      </c>
      <c r="H45" s="49">
        <v>114973.5</v>
      </c>
      <c r="I45" s="49">
        <v>0</v>
      </c>
    </row>
    <row r="46" spans="1:9" x14ac:dyDescent="0.25">
      <c r="A46" s="45" t="s">
        <v>1368</v>
      </c>
      <c r="B46" s="45" t="s">
        <v>1373</v>
      </c>
      <c r="C46" s="46" t="s">
        <v>1378</v>
      </c>
      <c r="D46" s="47" t="s">
        <v>1379</v>
      </c>
      <c r="E46" s="48" t="s">
        <v>1377</v>
      </c>
      <c r="F46" s="49">
        <v>300000</v>
      </c>
      <c r="G46" s="49">
        <v>0</v>
      </c>
      <c r="H46" s="49">
        <v>114973.5</v>
      </c>
      <c r="I46" s="49">
        <v>0</v>
      </c>
    </row>
    <row r="47" spans="1:9" ht="25.5" x14ac:dyDescent="0.25">
      <c r="A47" s="50" t="s">
        <v>1368</v>
      </c>
      <c r="B47" s="50" t="s">
        <v>1373</v>
      </c>
      <c r="C47" s="51" t="s">
        <v>1384</v>
      </c>
      <c r="D47" s="52" t="s">
        <v>1385</v>
      </c>
      <c r="E47" s="53" t="s">
        <v>1380</v>
      </c>
      <c r="F47" s="54">
        <v>100000</v>
      </c>
      <c r="G47" s="54">
        <v>0</v>
      </c>
      <c r="H47" s="54">
        <v>40060</v>
      </c>
      <c r="I47" s="54">
        <v>0</v>
      </c>
    </row>
    <row r="48" spans="1:9" x14ac:dyDescent="0.25">
      <c r="A48" s="50" t="s">
        <v>1368</v>
      </c>
      <c r="B48" s="50" t="s">
        <v>1373</v>
      </c>
      <c r="C48" s="51" t="s">
        <v>1366</v>
      </c>
      <c r="D48" s="52" t="s">
        <v>1387</v>
      </c>
      <c r="E48" s="53" t="s">
        <v>1383</v>
      </c>
      <c r="F48" s="54">
        <v>200000</v>
      </c>
      <c r="G48" s="54">
        <v>0</v>
      </c>
      <c r="H48" s="54">
        <v>74913.5</v>
      </c>
      <c r="I48" s="54">
        <v>0</v>
      </c>
    </row>
    <row r="49" spans="1:9" x14ac:dyDescent="0.25">
      <c r="A49" s="45" t="s">
        <v>1418</v>
      </c>
      <c r="B49" s="45" t="s">
        <v>1327</v>
      </c>
      <c r="C49" s="46" t="s">
        <v>1299</v>
      </c>
      <c r="D49" s="47" t="s">
        <v>1417</v>
      </c>
      <c r="E49" s="48" t="s">
        <v>1386</v>
      </c>
      <c r="F49" s="49">
        <v>732441.5</v>
      </c>
      <c r="G49" s="49">
        <v>0</v>
      </c>
      <c r="H49" s="49">
        <v>576415.80000000005</v>
      </c>
      <c r="I49" s="49">
        <v>576968.19999999995</v>
      </c>
    </row>
    <row r="50" spans="1:9" x14ac:dyDescent="0.25">
      <c r="A50" s="45" t="s">
        <v>1418</v>
      </c>
      <c r="B50" s="45" t="s">
        <v>1317</v>
      </c>
      <c r="C50" s="46" t="s">
        <v>1299</v>
      </c>
      <c r="D50" s="47" t="s">
        <v>1419</v>
      </c>
      <c r="E50" s="48" t="s">
        <v>1388</v>
      </c>
      <c r="F50" s="49">
        <v>732441.5</v>
      </c>
      <c r="G50" s="49">
        <v>0</v>
      </c>
      <c r="H50" s="49">
        <v>576415.80000000005</v>
      </c>
      <c r="I50" s="49">
        <v>576968.19999999995</v>
      </c>
    </row>
    <row r="51" spans="1:9" x14ac:dyDescent="0.25">
      <c r="A51" s="45" t="s">
        <v>1418</v>
      </c>
      <c r="B51" s="45" t="s">
        <v>1320</v>
      </c>
      <c r="C51" s="46" t="s">
        <v>1299</v>
      </c>
      <c r="D51" s="47" t="s">
        <v>1420</v>
      </c>
      <c r="E51" s="48" t="s">
        <v>1390</v>
      </c>
      <c r="F51" s="49">
        <v>732441.5</v>
      </c>
      <c r="G51" s="49">
        <v>0</v>
      </c>
      <c r="H51" s="49">
        <v>576415.80000000005</v>
      </c>
      <c r="I51" s="49">
        <v>576968.19999999995</v>
      </c>
    </row>
    <row r="52" spans="1:9" x14ac:dyDescent="0.25">
      <c r="A52" s="45" t="s">
        <v>1418</v>
      </c>
      <c r="B52" s="45" t="s">
        <v>1320</v>
      </c>
      <c r="C52" s="46" t="s">
        <v>1305</v>
      </c>
      <c r="D52" s="47" t="s">
        <v>1419</v>
      </c>
      <c r="E52" s="48" t="s">
        <v>1392</v>
      </c>
      <c r="F52" s="49">
        <v>732441.5</v>
      </c>
      <c r="G52" s="49">
        <v>0</v>
      </c>
      <c r="H52" s="49">
        <v>576415.80000000005</v>
      </c>
      <c r="I52" s="49">
        <v>576968.19999999995</v>
      </c>
    </row>
    <row r="53" spans="1:9" ht="25.5" x14ac:dyDescent="0.25">
      <c r="A53" s="50" t="s">
        <v>1418</v>
      </c>
      <c r="B53" s="50" t="s">
        <v>1320</v>
      </c>
      <c r="C53" s="51" t="s">
        <v>1347</v>
      </c>
      <c r="D53" s="52" t="s">
        <v>1754</v>
      </c>
      <c r="E53" s="53" t="s">
        <v>1598</v>
      </c>
      <c r="F53" s="54">
        <v>3867.1</v>
      </c>
      <c r="G53" s="54">
        <v>0</v>
      </c>
      <c r="H53" s="54">
        <v>3867.1</v>
      </c>
      <c r="I53" s="54">
        <v>3867.1</v>
      </c>
    </row>
    <row r="54" spans="1:9" x14ac:dyDescent="0.25">
      <c r="A54" s="50" t="s">
        <v>1418</v>
      </c>
      <c r="B54" s="50" t="s">
        <v>1320</v>
      </c>
      <c r="C54" s="51" t="s">
        <v>1755</v>
      </c>
      <c r="D54" s="52" t="s">
        <v>1756</v>
      </c>
      <c r="E54" s="53" t="s">
        <v>1333</v>
      </c>
      <c r="F54" s="54">
        <v>123874.4</v>
      </c>
      <c r="G54" s="54">
        <v>0</v>
      </c>
      <c r="H54" s="54">
        <v>0</v>
      </c>
      <c r="I54" s="54">
        <v>0</v>
      </c>
    </row>
    <row r="55" spans="1:9" x14ac:dyDescent="0.25">
      <c r="A55" s="50" t="s">
        <v>1418</v>
      </c>
      <c r="B55" s="50" t="s">
        <v>1320</v>
      </c>
      <c r="C55" s="51" t="s">
        <v>1422</v>
      </c>
      <c r="D55" s="52" t="s">
        <v>1421</v>
      </c>
      <c r="E55" s="53" t="s">
        <v>1297</v>
      </c>
      <c r="F55" s="54">
        <v>604700</v>
      </c>
      <c r="G55" s="54">
        <v>0</v>
      </c>
      <c r="H55" s="54">
        <v>572548.80000000005</v>
      </c>
      <c r="I55" s="54">
        <v>573101.1</v>
      </c>
    </row>
    <row r="56" spans="1:9" x14ac:dyDescent="0.25">
      <c r="A56" s="45" t="s">
        <v>1314</v>
      </c>
      <c r="B56" s="45" t="s">
        <v>1314</v>
      </c>
      <c r="C56" s="46" t="s">
        <v>1314</v>
      </c>
      <c r="D56" s="47" t="s">
        <v>1389</v>
      </c>
      <c r="E56" s="48" t="s">
        <v>1326</v>
      </c>
      <c r="F56" s="49">
        <v>70487795.5</v>
      </c>
      <c r="G56" s="49">
        <v>65257692.600000001</v>
      </c>
      <c r="H56" s="49">
        <v>65257692.600000001</v>
      </c>
      <c r="I56" s="49">
        <v>64032776</v>
      </c>
    </row>
    <row r="57" spans="1:9" x14ac:dyDescent="0.25">
      <c r="A57" s="45" t="s">
        <v>1314</v>
      </c>
      <c r="B57" s="45" t="s">
        <v>1314</v>
      </c>
      <c r="C57" s="46" t="s">
        <v>1314</v>
      </c>
      <c r="D57" s="47" t="s">
        <v>1391</v>
      </c>
      <c r="E57" s="48" t="s">
        <v>1368</v>
      </c>
      <c r="F57" s="49">
        <v>89501350.5</v>
      </c>
      <c r="G57" s="49">
        <v>77572741.900000006</v>
      </c>
      <c r="H57" s="49">
        <v>77572741.900000006</v>
      </c>
      <c r="I57" s="49">
        <v>76372848.099999994</v>
      </c>
    </row>
    <row r="60" spans="1:9" x14ac:dyDescent="0.25">
      <c r="D60" s="55" t="s">
        <v>1393</v>
      </c>
      <c r="E60" s="173" t="s">
        <v>1394</v>
      </c>
      <c r="F60" s="173"/>
      <c r="G60" s="173"/>
      <c r="H60" s="40" t="s">
        <v>1395</v>
      </c>
      <c r="I60" s="40"/>
    </row>
    <row r="61" spans="1:9" x14ac:dyDescent="0.25">
      <c r="D61" s="56" t="s">
        <v>1396</v>
      </c>
    </row>
    <row r="62" spans="1:9" x14ac:dyDescent="0.25">
      <c r="D62" s="26"/>
    </row>
  </sheetData>
  <mergeCells count="19">
    <mergeCell ref="A14:C14"/>
    <mergeCell ref="B6:D6"/>
    <mergeCell ref="E6:I6"/>
    <mergeCell ref="E60:G60"/>
    <mergeCell ref="E1:I1"/>
    <mergeCell ref="A2:I2"/>
    <mergeCell ref="A3:I3"/>
    <mergeCell ref="B5:D5"/>
    <mergeCell ref="E5:I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</mergeCells>
  <pageMargins left="0.11811023622047245" right="0.31496062992125984" top="0.35433070866141736" bottom="0.35433070866141736" header="0.31496062992125984" footer="0.31496062992125984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E248-004A-4C50-B3A6-8C7D65DE504F}">
  <dimension ref="A1:I30"/>
  <sheetViews>
    <sheetView workbookViewId="0">
      <selection activeCell="D23" sqref="D23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41.85546875" customWidth="1"/>
    <col min="5" max="5" width="8" customWidth="1"/>
    <col min="6" max="9" width="13.85546875" customWidth="1"/>
  </cols>
  <sheetData>
    <row r="1" spans="1:9" ht="33" customHeight="1" x14ac:dyDescent="0.25">
      <c r="E1" s="174" t="s">
        <v>1277</v>
      </c>
      <c r="F1" s="174"/>
      <c r="G1" s="174"/>
      <c r="H1" s="174"/>
      <c r="I1" s="174"/>
    </row>
    <row r="2" spans="1:9" ht="33.6" customHeight="1" x14ac:dyDescent="0.25">
      <c r="A2" s="175" t="s">
        <v>1278</v>
      </c>
      <c r="B2" s="175"/>
      <c r="C2" s="175"/>
      <c r="D2" s="175"/>
      <c r="E2" s="175"/>
      <c r="F2" s="175"/>
      <c r="G2" s="175"/>
      <c r="H2" s="175"/>
      <c r="I2" s="175"/>
    </row>
    <row r="3" spans="1:9" ht="15" customHeight="1" x14ac:dyDescent="0.25">
      <c r="A3" s="176" t="s">
        <v>1757</v>
      </c>
      <c r="B3" s="176"/>
      <c r="C3" s="176"/>
      <c r="D3" s="176"/>
      <c r="E3" s="176"/>
      <c r="F3" s="176"/>
      <c r="G3" s="176"/>
      <c r="H3" s="176"/>
      <c r="I3" s="176"/>
    </row>
    <row r="4" spans="1:9" ht="9.75" customHeight="1" x14ac:dyDescent="0.25">
      <c r="A4" s="26"/>
      <c r="B4" s="26"/>
      <c r="C4" s="26"/>
      <c r="D4" s="26"/>
      <c r="E4" s="26"/>
      <c r="F4" s="26"/>
    </row>
    <row r="5" spans="1:9" ht="13.5" customHeight="1" x14ac:dyDescent="0.25">
      <c r="A5" s="40"/>
      <c r="B5" s="177" t="s">
        <v>1279</v>
      </c>
      <c r="C5" s="177"/>
      <c r="D5" s="177"/>
      <c r="E5" s="178" t="s">
        <v>1592</v>
      </c>
      <c r="F5" s="178"/>
      <c r="G5" s="178"/>
      <c r="H5" s="178"/>
      <c r="I5" s="178"/>
    </row>
    <row r="6" spans="1:9" ht="13.5" customHeight="1" x14ac:dyDescent="0.25">
      <c r="A6" s="40" t="s">
        <v>1280</v>
      </c>
      <c r="B6" s="177" t="s">
        <v>1766</v>
      </c>
      <c r="C6" s="177"/>
      <c r="D6" s="177"/>
      <c r="E6" s="179"/>
      <c r="F6" s="179"/>
      <c r="G6" s="179"/>
      <c r="H6" s="179"/>
      <c r="I6" s="179"/>
    </row>
    <row r="7" spans="1:9" ht="13.5" customHeight="1" x14ac:dyDescent="0.25">
      <c r="A7" s="40"/>
      <c r="B7" s="177" t="s">
        <v>1281</v>
      </c>
      <c r="C7" s="177"/>
      <c r="D7" s="177"/>
      <c r="E7" s="179" t="s">
        <v>1759</v>
      </c>
      <c r="F7" s="179"/>
      <c r="G7" s="179"/>
      <c r="H7" s="179"/>
      <c r="I7" s="179"/>
    </row>
    <row r="8" spans="1:9" ht="13.5" customHeight="1" x14ac:dyDescent="0.25">
      <c r="A8" s="40"/>
      <c r="B8" s="177" t="s">
        <v>1282</v>
      </c>
      <c r="C8" s="177"/>
      <c r="D8" s="177"/>
      <c r="E8" s="179"/>
      <c r="F8" s="179"/>
      <c r="G8" s="179"/>
      <c r="H8" s="179"/>
      <c r="I8" s="179"/>
    </row>
    <row r="9" spans="1:9" ht="13.5" customHeight="1" x14ac:dyDescent="0.25">
      <c r="A9" s="40"/>
      <c r="B9" s="177" t="s">
        <v>1283</v>
      </c>
      <c r="C9" s="177"/>
      <c r="D9" s="177"/>
      <c r="E9" s="179"/>
      <c r="F9" s="179"/>
      <c r="G9" s="179"/>
      <c r="H9" s="179"/>
      <c r="I9" s="179"/>
    </row>
    <row r="10" spans="1:9" ht="13.5" customHeight="1" x14ac:dyDescent="0.25">
      <c r="A10" s="40"/>
      <c r="B10" s="177" t="s">
        <v>1284</v>
      </c>
      <c r="C10" s="177"/>
      <c r="D10" s="177"/>
      <c r="E10" s="179"/>
      <c r="F10" s="179"/>
      <c r="G10" s="179"/>
      <c r="H10" s="179"/>
      <c r="I10" s="179"/>
    </row>
    <row r="11" spans="1:9" ht="13.5" customHeight="1" x14ac:dyDescent="0.25">
      <c r="A11" s="40"/>
      <c r="B11" s="177" t="s">
        <v>1285</v>
      </c>
      <c r="C11" s="177"/>
      <c r="D11" s="177"/>
      <c r="E11" s="179" t="s">
        <v>1767</v>
      </c>
      <c r="F11" s="179"/>
      <c r="G11" s="179"/>
      <c r="H11" s="179"/>
      <c r="I11" s="179"/>
    </row>
    <row r="12" spans="1:9" ht="8.25" customHeight="1" x14ac:dyDescent="0.25"/>
    <row r="13" spans="1:9" ht="56.25" x14ac:dyDescent="0.25">
      <c r="A13" s="41" t="s">
        <v>1286</v>
      </c>
      <c r="B13" s="42" t="s">
        <v>1287</v>
      </c>
      <c r="C13" s="41" t="s">
        <v>1288</v>
      </c>
      <c r="D13" s="43" t="s">
        <v>1289</v>
      </c>
      <c r="E13" s="43" t="s">
        <v>1290</v>
      </c>
      <c r="F13" s="43" t="s">
        <v>1291</v>
      </c>
      <c r="G13" s="43" t="s">
        <v>1292</v>
      </c>
      <c r="H13" s="43" t="s">
        <v>1293</v>
      </c>
      <c r="I13" s="43" t="s">
        <v>1294</v>
      </c>
    </row>
    <row r="14" spans="1:9" ht="15" customHeight="1" x14ac:dyDescent="0.25">
      <c r="A14" s="180" t="s">
        <v>1295</v>
      </c>
      <c r="B14" s="181"/>
      <c r="C14" s="182"/>
      <c r="D14" s="44" t="s">
        <v>1296</v>
      </c>
      <c r="E14" s="44">
        <v>1</v>
      </c>
      <c r="F14" s="44">
        <v>2</v>
      </c>
      <c r="G14" s="44">
        <v>3</v>
      </c>
      <c r="H14" s="44">
        <v>4</v>
      </c>
      <c r="I14" s="44">
        <v>5</v>
      </c>
    </row>
    <row r="15" spans="1:9" x14ac:dyDescent="0.25">
      <c r="A15" s="45" t="s">
        <v>1326</v>
      </c>
      <c r="B15" s="45" t="s">
        <v>1327</v>
      </c>
      <c r="C15" s="46" t="s">
        <v>1299</v>
      </c>
      <c r="D15" s="47" t="s">
        <v>1328</v>
      </c>
      <c r="E15" s="48" t="s">
        <v>1301</v>
      </c>
      <c r="F15" s="49">
        <v>353238.3</v>
      </c>
      <c r="G15" s="49">
        <v>0</v>
      </c>
      <c r="H15" s="49">
        <v>326199.59999999998</v>
      </c>
      <c r="I15" s="49">
        <v>326199.59999999998</v>
      </c>
    </row>
    <row r="16" spans="1:9" x14ac:dyDescent="0.25">
      <c r="A16" s="45" t="s">
        <v>1326</v>
      </c>
      <c r="B16" s="45" t="s">
        <v>1298</v>
      </c>
      <c r="C16" s="46" t="s">
        <v>1299</v>
      </c>
      <c r="D16" s="47" t="s">
        <v>1329</v>
      </c>
      <c r="E16" s="48" t="s">
        <v>1304</v>
      </c>
      <c r="F16" s="49">
        <v>353238.3</v>
      </c>
      <c r="G16" s="49">
        <v>0</v>
      </c>
      <c r="H16" s="49">
        <v>326199.59999999998</v>
      </c>
      <c r="I16" s="49">
        <v>326199.59999999998</v>
      </c>
    </row>
    <row r="17" spans="1:9" x14ac:dyDescent="0.25">
      <c r="A17" s="50" t="s">
        <v>1326</v>
      </c>
      <c r="B17" s="50" t="s">
        <v>1302</v>
      </c>
      <c r="C17" s="51" t="s">
        <v>1299</v>
      </c>
      <c r="D17" s="52" t="s">
        <v>1331</v>
      </c>
      <c r="E17" s="53" t="s">
        <v>1307</v>
      </c>
      <c r="F17" s="54">
        <v>1576.8</v>
      </c>
      <c r="G17" s="54">
        <v>0</v>
      </c>
      <c r="H17" s="54">
        <v>1487.7</v>
      </c>
      <c r="I17" s="54">
        <v>1487.7</v>
      </c>
    </row>
    <row r="18" spans="1:9" x14ac:dyDescent="0.25">
      <c r="A18" s="50" t="s">
        <v>1326</v>
      </c>
      <c r="B18" s="50" t="s">
        <v>1330</v>
      </c>
      <c r="C18" s="51" t="s">
        <v>1299</v>
      </c>
      <c r="D18" s="52" t="s">
        <v>1765</v>
      </c>
      <c r="E18" s="53" t="s">
        <v>1310</v>
      </c>
      <c r="F18" s="54">
        <v>351661.6</v>
      </c>
      <c r="G18" s="54">
        <v>0</v>
      </c>
      <c r="H18" s="54">
        <v>324711.90000000002</v>
      </c>
      <c r="I18" s="54">
        <v>324711.90000000002</v>
      </c>
    </row>
    <row r="19" spans="1:9" x14ac:dyDescent="0.25">
      <c r="A19" s="45" t="s">
        <v>1418</v>
      </c>
      <c r="B19" s="45" t="s">
        <v>1327</v>
      </c>
      <c r="C19" s="46" t="s">
        <v>1299</v>
      </c>
      <c r="D19" s="47" t="s">
        <v>1417</v>
      </c>
      <c r="E19" s="48" t="s">
        <v>1313</v>
      </c>
      <c r="F19" s="49">
        <v>136944.20000000001</v>
      </c>
      <c r="G19" s="49">
        <v>0</v>
      </c>
      <c r="H19" s="49">
        <v>136944.20000000001</v>
      </c>
      <c r="I19" s="49">
        <v>136944.20000000001</v>
      </c>
    </row>
    <row r="20" spans="1:9" x14ac:dyDescent="0.25">
      <c r="A20" s="45" t="s">
        <v>1418</v>
      </c>
      <c r="B20" s="45" t="s">
        <v>1317</v>
      </c>
      <c r="C20" s="46" t="s">
        <v>1299</v>
      </c>
      <c r="D20" s="47" t="s">
        <v>1419</v>
      </c>
      <c r="E20" s="48" t="s">
        <v>1316</v>
      </c>
      <c r="F20" s="49">
        <v>136944.20000000001</v>
      </c>
      <c r="G20" s="49">
        <v>0</v>
      </c>
      <c r="H20" s="49">
        <v>136944.20000000001</v>
      </c>
      <c r="I20" s="49">
        <v>136944.20000000001</v>
      </c>
    </row>
    <row r="21" spans="1:9" x14ac:dyDescent="0.25">
      <c r="A21" s="45" t="s">
        <v>1418</v>
      </c>
      <c r="B21" s="45" t="s">
        <v>1320</v>
      </c>
      <c r="C21" s="46" t="s">
        <v>1299</v>
      </c>
      <c r="D21" s="47" t="s">
        <v>1420</v>
      </c>
      <c r="E21" s="48" t="s">
        <v>1319</v>
      </c>
      <c r="F21" s="49">
        <v>136944.20000000001</v>
      </c>
      <c r="G21" s="49">
        <v>0</v>
      </c>
      <c r="H21" s="49">
        <v>136944.20000000001</v>
      </c>
      <c r="I21" s="49">
        <v>136944.20000000001</v>
      </c>
    </row>
    <row r="22" spans="1:9" x14ac:dyDescent="0.25">
      <c r="A22" s="45" t="s">
        <v>1418</v>
      </c>
      <c r="B22" s="45" t="s">
        <v>1320</v>
      </c>
      <c r="C22" s="46" t="s">
        <v>1305</v>
      </c>
      <c r="D22" s="47" t="s">
        <v>1419</v>
      </c>
      <c r="E22" s="48" t="s">
        <v>1322</v>
      </c>
      <c r="F22" s="49">
        <v>136944.20000000001</v>
      </c>
      <c r="G22" s="49">
        <v>0</v>
      </c>
      <c r="H22" s="49">
        <v>136944.20000000001</v>
      </c>
      <c r="I22" s="49">
        <v>136944.20000000001</v>
      </c>
    </row>
    <row r="23" spans="1:9" x14ac:dyDescent="0.25">
      <c r="A23" s="50" t="s">
        <v>1418</v>
      </c>
      <c r="B23" s="50" t="s">
        <v>1320</v>
      </c>
      <c r="C23" s="51" t="s">
        <v>1422</v>
      </c>
      <c r="D23" s="52" t="s">
        <v>1421</v>
      </c>
      <c r="E23" s="53" t="s">
        <v>1324</v>
      </c>
      <c r="F23" s="54">
        <v>136944.20000000001</v>
      </c>
      <c r="G23" s="54">
        <v>0</v>
      </c>
      <c r="H23" s="54">
        <v>136944.20000000001</v>
      </c>
      <c r="I23" s="54">
        <v>136944.20000000001</v>
      </c>
    </row>
    <row r="24" spans="1:9" x14ac:dyDescent="0.25">
      <c r="A24" s="45" t="s">
        <v>1314</v>
      </c>
      <c r="B24" s="45" t="s">
        <v>1314</v>
      </c>
      <c r="C24" s="46" t="s">
        <v>1314</v>
      </c>
      <c r="D24" s="47" t="s">
        <v>1389</v>
      </c>
      <c r="E24" s="48" t="s">
        <v>1298</v>
      </c>
      <c r="F24" s="49">
        <v>490182.5</v>
      </c>
      <c r="G24" s="49">
        <v>463143.8</v>
      </c>
      <c r="H24" s="49">
        <v>463143.8</v>
      </c>
      <c r="I24" s="49">
        <v>463143.8</v>
      </c>
    </row>
    <row r="25" spans="1:9" x14ac:dyDescent="0.25">
      <c r="A25" s="45" t="s">
        <v>1314</v>
      </c>
      <c r="B25" s="45" t="s">
        <v>1314</v>
      </c>
      <c r="C25" s="46" t="s">
        <v>1314</v>
      </c>
      <c r="D25" s="47" t="s">
        <v>1391</v>
      </c>
      <c r="E25" s="48" t="s">
        <v>1302</v>
      </c>
      <c r="F25" s="49">
        <v>490182.5</v>
      </c>
      <c r="G25" s="49">
        <v>463143.8</v>
      </c>
      <c r="H25" s="49">
        <v>463143.8</v>
      </c>
      <c r="I25" s="49">
        <v>463143.8</v>
      </c>
    </row>
    <row r="28" spans="1:9" ht="21" customHeight="1" x14ac:dyDescent="0.25">
      <c r="D28" s="55" t="s">
        <v>1393</v>
      </c>
      <c r="E28" s="173" t="s">
        <v>1394</v>
      </c>
      <c r="F28" s="173"/>
      <c r="G28" s="173"/>
      <c r="H28" s="40" t="s">
        <v>1395</v>
      </c>
      <c r="I28" s="40"/>
    </row>
    <row r="29" spans="1:9" ht="14.25" customHeight="1" x14ac:dyDescent="0.25">
      <c r="D29" s="56" t="s">
        <v>1396</v>
      </c>
    </row>
    <row r="30" spans="1:9" ht="15" customHeight="1" x14ac:dyDescent="0.25">
      <c r="D30" s="26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28:G28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68D7-AFC2-43F5-A9E0-A71F977E3820}">
  <dimension ref="A1:I27"/>
  <sheetViews>
    <sheetView workbookViewId="0">
      <selection activeCell="D25" sqref="D25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174" t="s">
        <v>1277</v>
      </c>
      <c r="F1" s="174"/>
      <c r="G1" s="174"/>
      <c r="H1" s="174"/>
      <c r="I1" s="174"/>
    </row>
    <row r="2" spans="1:9" ht="33.6" customHeight="1" x14ac:dyDescent="0.25">
      <c r="A2" s="175" t="s">
        <v>1278</v>
      </c>
      <c r="B2" s="175"/>
      <c r="C2" s="175"/>
      <c r="D2" s="175"/>
      <c r="E2" s="175"/>
      <c r="F2" s="175"/>
      <c r="G2" s="175"/>
      <c r="H2" s="175"/>
      <c r="I2" s="175"/>
    </row>
    <row r="3" spans="1:9" ht="15" customHeight="1" x14ac:dyDescent="0.25">
      <c r="A3" s="176" t="s">
        <v>1757</v>
      </c>
      <c r="B3" s="176"/>
      <c r="C3" s="176"/>
      <c r="D3" s="176"/>
      <c r="E3" s="176"/>
      <c r="F3" s="176"/>
      <c r="G3" s="176"/>
      <c r="H3" s="176"/>
      <c r="I3" s="176"/>
    </row>
    <row r="4" spans="1:9" ht="9.75" customHeight="1" x14ac:dyDescent="0.25">
      <c r="A4" s="26"/>
      <c r="B4" s="26"/>
      <c r="C4" s="26"/>
      <c r="D4" s="26"/>
      <c r="E4" s="26"/>
      <c r="F4" s="26"/>
    </row>
    <row r="5" spans="1:9" ht="13.5" customHeight="1" x14ac:dyDescent="0.25">
      <c r="A5" s="40"/>
      <c r="B5" s="177" t="s">
        <v>1279</v>
      </c>
      <c r="C5" s="177"/>
      <c r="D5" s="177"/>
      <c r="E5" s="178" t="s">
        <v>1592</v>
      </c>
      <c r="F5" s="178"/>
      <c r="G5" s="178"/>
      <c r="H5" s="178"/>
      <c r="I5" s="178"/>
    </row>
    <row r="6" spans="1:9" ht="13.5" customHeight="1" x14ac:dyDescent="0.25">
      <c r="A6" s="40" t="s">
        <v>1280</v>
      </c>
      <c r="B6" s="177" t="s">
        <v>1768</v>
      </c>
      <c r="C6" s="177"/>
      <c r="D6" s="177"/>
      <c r="E6" s="179"/>
      <c r="F6" s="179"/>
      <c r="G6" s="179"/>
      <c r="H6" s="179"/>
      <c r="I6" s="179"/>
    </row>
    <row r="7" spans="1:9" ht="13.5" customHeight="1" x14ac:dyDescent="0.25">
      <c r="A7" s="40"/>
      <c r="B7" s="177" t="s">
        <v>1281</v>
      </c>
      <c r="C7" s="177"/>
      <c r="D7" s="177"/>
      <c r="E7" s="179" t="s">
        <v>1759</v>
      </c>
      <c r="F7" s="179"/>
      <c r="G7" s="179"/>
      <c r="H7" s="179"/>
      <c r="I7" s="179"/>
    </row>
    <row r="8" spans="1:9" ht="13.5" customHeight="1" x14ac:dyDescent="0.25">
      <c r="A8" s="40"/>
      <c r="B8" s="177" t="s">
        <v>1282</v>
      </c>
      <c r="C8" s="177"/>
      <c r="D8" s="177"/>
      <c r="E8" s="179"/>
      <c r="F8" s="179"/>
      <c r="G8" s="179"/>
      <c r="H8" s="179"/>
      <c r="I8" s="179"/>
    </row>
    <row r="9" spans="1:9" ht="13.5" customHeight="1" x14ac:dyDescent="0.25">
      <c r="A9" s="40"/>
      <c r="B9" s="177" t="s">
        <v>1283</v>
      </c>
      <c r="C9" s="177"/>
      <c r="D9" s="177"/>
      <c r="E9" s="179"/>
      <c r="F9" s="179"/>
      <c r="G9" s="179"/>
      <c r="H9" s="179"/>
      <c r="I9" s="179"/>
    </row>
    <row r="10" spans="1:9" ht="13.5" customHeight="1" x14ac:dyDescent="0.25">
      <c r="A10" s="40"/>
      <c r="B10" s="177" t="s">
        <v>1284</v>
      </c>
      <c r="C10" s="177"/>
      <c r="D10" s="177"/>
      <c r="E10" s="179"/>
      <c r="F10" s="179"/>
      <c r="G10" s="179"/>
      <c r="H10" s="179"/>
      <c r="I10" s="179"/>
    </row>
    <row r="11" spans="1:9" ht="13.5" customHeight="1" x14ac:dyDescent="0.25">
      <c r="A11" s="40"/>
      <c r="B11" s="177" t="s">
        <v>1285</v>
      </c>
      <c r="C11" s="177"/>
      <c r="D11" s="177"/>
      <c r="E11" s="179" t="s">
        <v>1769</v>
      </c>
      <c r="F11" s="179"/>
      <c r="G11" s="179"/>
      <c r="H11" s="179"/>
      <c r="I11" s="179"/>
    </row>
    <row r="12" spans="1:9" ht="8.25" customHeight="1" x14ac:dyDescent="0.25"/>
    <row r="13" spans="1:9" ht="56.25" x14ac:dyDescent="0.25">
      <c r="A13" s="41" t="s">
        <v>1286</v>
      </c>
      <c r="B13" s="42" t="s">
        <v>1287</v>
      </c>
      <c r="C13" s="41" t="s">
        <v>1288</v>
      </c>
      <c r="D13" s="43" t="s">
        <v>1289</v>
      </c>
      <c r="E13" s="43" t="s">
        <v>1290</v>
      </c>
      <c r="F13" s="43" t="s">
        <v>1291</v>
      </c>
      <c r="G13" s="43" t="s">
        <v>1292</v>
      </c>
      <c r="H13" s="43" t="s">
        <v>1293</v>
      </c>
      <c r="I13" s="43" t="s">
        <v>1294</v>
      </c>
    </row>
    <row r="14" spans="1:9" ht="15" customHeight="1" x14ac:dyDescent="0.25">
      <c r="A14" s="180" t="s">
        <v>1295</v>
      </c>
      <c r="B14" s="181"/>
      <c r="C14" s="182"/>
      <c r="D14" s="44" t="s">
        <v>1296</v>
      </c>
      <c r="E14" s="44">
        <v>1</v>
      </c>
      <c r="F14" s="44">
        <v>2</v>
      </c>
      <c r="G14" s="44">
        <v>3</v>
      </c>
      <c r="H14" s="44">
        <v>4</v>
      </c>
      <c r="I14" s="44">
        <v>5</v>
      </c>
    </row>
    <row r="15" spans="1:9" x14ac:dyDescent="0.25">
      <c r="A15" s="45" t="s">
        <v>1418</v>
      </c>
      <c r="B15" s="45" t="s">
        <v>1327</v>
      </c>
      <c r="C15" s="46" t="s">
        <v>1299</v>
      </c>
      <c r="D15" s="47" t="s">
        <v>1417</v>
      </c>
      <c r="E15" s="48" t="s">
        <v>1301</v>
      </c>
      <c r="F15" s="49">
        <v>104700</v>
      </c>
      <c r="G15" s="49">
        <v>0</v>
      </c>
      <c r="H15" s="49">
        <v>104700</v>
      </c>
      <c r="I15" s="49">
        <v>104635.8</v>
      </c>
    </row>
    <row r="16" spans="1:9" x14ac:dyDescent="0.25">
      <c r="A16" s="45" t="s">
        <v>1418</v>
      </c>
      <c r="B16" s="45" t="s">
        <v>1317</v>
      </c>
      <c r="C16" s="46" t="s">
        <v>1299</v>
      </c>
      <c r="D16" s="47" t="s">
        <v>1419</v>
      </c>
      <c r="E16" s="48" t="s">
        <v>1304</v>
      </c>
      <c r="F16" s="49">
        <v>104700</v>
      </c>
      <c r="G16" s="49">
        <v>0</v>
      </c>
      <c r="H16" s="49">
        <v>104700</v>
      </c>
      <c r="I16" s="49">
        <v>104635.8</v>
      </c>
    </row>
    <row r="17" spans="1:9" x14ac:dyDescent="0.25">
      <c r="A17" s="45" t="s">
        <v>1418</v>
      </c>
      <c r="B17" s="45" t="s">
        <v>1320</v>
      </c>
      <c r="C17" s="46" t="s">
        <v>1299</v>
      </c>
      <c r="D17" s="47" t="s">
        <v>1420</v>
      </c>
      <c r="E17" s="48" t="s">
        <v>1307</v>
      </c>
      <c r="F17" s="49">
        <v>104700</v>
      </c>
      <c r="G17" s="49">
        <v>0</v>
      </c>
      <c r="H17" s="49">
        <v>104700</v>
      </c>
      <c r="I17" s="49">
        <v>104635.8</v>
      </c>
    </row>
    <row r="18" spans="1:9" x14ac:dyDescent="0.25">
      <c r="A18" s="45" t="s">
        <v>1418</v>
      </c>
      <c r="B18" s="45" t="s">
        <v>1320</v>
      </c>
      <c r="C18" s="46" t="s">
        <v>1305</v>
      </c>
      <c r="D18" s="47" t="s">
        <v>1419</v>
      </c>
      <c r="E18" s="48" t="s">
        <v>1310</v>
      </c>
      <c r="F18" s="49">
        <v>0</v>
      </c>
      <c r="G18" s="49">
        <v>0</v>
      </c>
      <c r="H18" s="49">
        <v>0</v>
      </c>
      <c r="I18" s="49">
        <v>0</v>
      </c>
    </row>
    <row r="19" spans="1:9" x14ac:dyDescent="0.25">
      <c r="A19" s="50" t="s">
        <v>1418</v>
      </c>
      <c r="B19" s="50" t="s">
        <v>1320</v>
      </c>
      <c r="C19" s="51" t="s">
        <v>1422</v>
      </c>
      <c r="D19" s="52" t="s">
        <v>1421</v>
      </c>
      <c r="E19" s="53" t="s">
        <v>1313</v>
      </c>
      <c r="F19" s="54">
        <v>0</v>
      </c>
      <c r="G19" s="54">
        <v>0</v>
      </c>
      <c r="H19" s="54">
        <v>0</v>
      </c>
      <c r="I19" s="54">
        <v>0</v>
      </c>
    </row>
    <row r="20" spans="1:9" x14ac:dyDescent="0.25">
      <c r="A20" s="50" t="s">
        <v>1418</v>
      </c>
      <c r="B20" s="50" t="s">
        <v>1320</v>
      </c>
      <c r="C20" s="51" t="s">
        <v>1337</v>
      </c>
      <c r="D20" s="52" t="s">
        <v>1770</v>
      </c>
      <c r="E20" s="53" t="s">
        <v>1316</v>
      </c>
      <c r="F20" s="54">
        <v>104700</v>
      </c>
      <c r="G20" s="54">
        <v>0</v>
      </c>
      <c r="H20" s="54">
        <v>104700</v>
      </c>
      <c r="I20" s="54">
        <v>104635.8</v>
      </c>
    </row>
    <row r="21" spans="1:9" x14ac:dyDescent="0.25">
      <c r="A21" s="45" t="s">
        <v>1314</v>
      </c>
      <c r="B21" s="45" t="s">
        <v>1314</v>
      </c>
      <c r="C21" s="46" t="s">
        <v>1314</v>
      </c>
      <c r="D21" s="47" t="s">
        <v>1389</v>
      </c>
      <c r="E21" s="48" t="s">
        <v>1319</v>
      </c>
      <c r="F21" s="49">
        <v>104700</v>
      </c>
      <c r="G21" s="49">
        <v>104700</v>
      </c>
      <c r="H21" s="49">
        <v>104700</v>
      </c>
      <c r="I21" s="49">
        <v>104635.8</v>
      </c>
    </row>
    <row r="22" spans="1:9" x14ac:dyDescent="0.25">
      <c r="A22" s="45" t="s">
        <v>1314</v>
      </c>
      <c r="B22" s="45" t="s">
        <v>1314</v>
      </c>
      <c r="C22" s="46" t="s">
        <v>1314</v>
      </c>
      <c r="D22" s="47" t="s">
        <v>1391</v>
      </c>
      <c r="E22" s="48" t="s">
        <v>1322</v>
      </c>
      <c r="F22" s="49">
        <v>104700</v>
      </c>
      <c r="G22" s="49">
        <v>104700</v>
      </c>
      <c r="H22" s="49">
        <v>104700</v>
      </c>
      <c r="I22" s="49">
        <v>104635.8</v>
      </c>
    </row>
    <row r="25" spans="1:9" ht="21" customHeight="1" x14ac:dyDescent="0.25">
      <c r="D25" s="55" t="s">
        <v>1393</v>
      </c>
      <c r="E25" s="173" t="s">
        <v>1394</v>
      </c>
      <c r="F25" s="173"/>
      <c r="G25" s="173"/>
      <c r="H25" s="40" t="s">
        <v>1395</v>
      </c>
      <c r="I25" s="40"/>
    </row>
    <row r="26" spans="1:9" ht="14.25" customHeight="1" x14ac:dyDescent="0.25">
      <c r="D26" s="56" t="s">
        <v>1396</v>
      </c>
    </row>
    <row r="27" spans="1:9" ht="15" customHeight="1" x14ac:dyDescent="0.25">
      <c r="D27" s="26"/>
    </row>
  </sheetData>
  <mergeCells count="19">
    <mergeCell ref="B6:D6"/>
    <mergeCell ref="E6:I6"/>
    <mergeCell ref="E1:I1"/>
    <mergeCell ref="A2:I2"/>
    <mergeCell ref="A3:I3"/>
    <mergeCell ref="B5:D5"/>
    <mergeCell ref="E5:I5"/>
    <mergeCell ref="E25:G2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G12" sqref="G12"/>
    </sheetView>
  </sheetViews>
  <sheetFormatPr defaultRowHeight="15" x14ac:dyDescent="0.25"/>
  <cols>
    <col min="1" max="2" width="8.85546875" customWidth="1"/>
    <col min="3" max="3" width="5.5703125" customWidth="1"/>
    <col min="4" max="4" width="8.85546875" customWidth="1"/>
    <col min="5" max="5" width="24.140625" customWidth="1"/>
    <col min="6" max="6" width="15.42578125" customWidth="1"/>
    <col min="7" max="7" width="15.140625" customWidth="1"/>
    <col min="8" max="8" width="15.42578125" customWidth="1"/>
    <col min="9" max="9" width="14.7109375" customWidth="1"/>
    <col min="10" max="10" width="13.42578125" customWidth="1"/>
  </cols>
  <sheetData>
    <row r="1" spans="1:10" ht="60" customHeight="1" x14ac:dyDescent="0.25">
      <c r="C1" s="28"/>
      <c r="F1" s="191" t="s">
        <v>1397</v>
      </c>
      <c r="G1" s="191"/>
      <c r="H1" s="191"/>
      <c r="I1" s="191"/>
      <c r="J1" s="191"/>
    </row>
    <row r="2" spans="1:10" ht="44.25" customHeight="1" x14ac:dyDescent="0.25">
      <c r="A2" s="192" t="s">
        <v>1398</v>
      </c>
      <c r="B2" s="193"/>
      <c r="C2" s="193"/>
      <c r="D2" s="193"/>
      <c r="E2" s="193"/>
      <c r="F2" s="193"/>
      <c r="G2" s="193"/>
      <c r="H2" s="193"/>
    </row>
    <row r="3" spans="1:10" ht="15" customHeight="1" x14ac:dyDescent="0.25">
      <c r="A3" s="193" t="s">
        <v>1771</v>
      </c>
      <c r="B3" s="193"/>
      <c r="C3" s="193"/>
      <c r="D3" s="193"/>
      <c r="E3" s="193"/>
      <c r="F3" s="193"/>
      <c r="G3" s="193"/>
      <c r="H3" s="193"/>
    </row>
    <row r="4" spans="1:10" ht="15" customHeight="1" x14ac:dyDescent="0.25"/>
    <row r="5" spans="1:10" ht="15" customHeight="1" x14ac:dyDescent="0.25"/>
    <row r="6" spans="1:10" ht="15" customHeight="1" x14ac:dyDescent="0.25">
      <c r="A6" s="189" t="s">
        <v>1399</v>
      </c>
      <c r="B6" s="189"/>
      <c r="C6" s="189"/>
      <c r="D6" s="194" t="s">
        <v>1592</v>
      </c>
      <c r="E6" s="194"/>
      <c r="F6" s="194"/>
      <c r="G6" s="57"/>
      <c r="H6" s="57"/>
    </row>
    <row r="7" spans="1:10" ht="15" customHeight="1" x14ac:dyDescent="0.25">
      <c r="A7" s="189" t="s">
        <v>1400</v>
      </c>
      <c r="B7" s="189"/>
      <c r="C7" s="189"/>
      <c r="D7" s="190" t="s">
        <v>1759</v>
      </c>
      <c r="E7" s="190"/>
      <c r="F7" s="190"/>
      <c r="G7" s="57"/>
      <c r="H7" s="57"/>
    </row>
    <row r="8" spans="1:10" ht="15" customHeight="1" x14ac:dyDescent="0.25">
      <c r="A8" s="189" t="s">
        <v>1283</v>
      </c>
      <c r="B8" s="189"/>
      <c r="C8" s="189"/>
      <c r="D8" s="190" t="s">
        <v>1401</v>
      </c>
      <c r="E8" s="190"/>
      <c r="F8" s="190"/>
      <c r="G8" s="57"/>
      <c r="H8" s="57"/>
    </row>
    <row r="9" spans="1:10" ht="15" customHeight="1" x14ac:dyDescent="0.25">
      <c r="A9" s="189" t="s">
        <v>1402</v>
      </c>
      <c r="B9" s="189"/>
      <c r="C9" s="189"/>
      <c r="D9" s="190" t="s">
        <v>1403</v>
      </c>
      <c r="E9" s="190"/>
      <c r="F9" s="190"/>
      <c r="G9" s="57"/>
      <c r="H9" s="57"/>
    </row>
    <row r="10" spans="1:10" ht="15" customHeight="1" x14ac:dyDescent="0.25"/>
    <row r="11" spans="1:10" ht="63.75" customHeight="1" x14ac:dyDescent="0.25">
      <c r="A11" s="186" t="s">
        <v>1404</v>
      </c>
      <c r="B11" s="187"/>
      <c r="C11" s="187"/>
      <c r="D11" s="187"/>
      <c r="E11" s="187"/>
      <c r="F11" s="188"/>
      <c r="G11" s="58" t="s">
        <v>1405</v>
      </c>
      <c r="H11" s="59" t="s">
        <v>1406</v>
      </c>
      <c r="I11" s="59" t="s">
        <v>1407</v>
      </c>
      <c r="J11" s="59" t="s">
        <v>1408</v>
      </c>
    </row>
    <row r="12" spans="1:10" ht="30" customHeight="1" x14ac:dyDescent="0.25">
      <c r="A12" s="183" t="s">
        <v>1410</v>
      </c>
      <c r="B12" s="184"/>
      <c r="C12" s="184"/>
      <c r="D12" s="184"/>
      <c r="E12" s="184"/>
      <c r="F12" s="185"/>
      <c r="G12" s="60">
        <v>0.1</v>
      </c>
      <c r="H12" s="61">
        <v>0</v>
      </c>
      <c r="I12" s="62">
        <v>0</v>
      </c>
      <c r="J12" s="62">
        <v>0</v>
      </c>
    </row>
    <row r="13" spans="1:10" ht="30" customHeight="1" x14ac:dyDescent="0.25">
      <c r="A13" s="183" t="s">
        <v>1410</v>
      </c>
      <c r="B13" s="184"/>
      <c r="C13" s="184"/>
      <c r="D13" s="184"/>
      <c r="E13" s="184"/>
      <c r="F13" s="185"/>
      <c r="G13" s="60">
        <v>0</v>
      </c>
      <c r="H13" s="61">
        <v>0.1</v>
      </c>
      <c r="I13" s="62">
        <v>0</v>
      </c>
      <c r="J13" s="62">
        <v>0.1</v>
      </c>
    </row>
    <row r="14" spans="1:10" ht="30" customHeight="1" x14ac:dyDescent="0.25">
      <c r="A14" s="183" t="s">
        <v>1409</v>
      </c>
      <c r="B14" s="184"/>
      <c r="C14" s="184"/>
      <c r="D14" s="184"/>
      <c r="E14" s="184"/>
      <c r="F14" s="185"/>
      <c r="G14" s="60">
        <v>0</v>
      </c>
      <c r="H14" s="61">
        <v>7057.7</v>
      </c>
      <c r="I14" s="62">
        <v>7057.7</v>
      </c>
      <c r="J14" s="62">
        <v>0</v>
      </c>
    </row>
    <row r="15" spans="1:10" ht="30" customHeight="1" x14ac:dyDescent="0.25"/>
    <row r="16" spans="1:10" ht="30" customHeight="1" x14ac:dyDescent="0.25"/>
    <row r="17" ht="30" customHeight="1" x14ac:dyDescent="0.25"/>
    <row r="18" ht="30" customHeight="1" x14ac:dyDescent="0.25"/>
  </sheetData>
  <mergeCells count="15">
    <mergeCell ref="F1:J1"/>
    <mergeCell ref="A2:H2"/>
    <mergeCell ref="A3:H3"/>
    <mergeCell ref="A6:C6"/>
    <mergeCell ref="D6:F6"/>
    <mergeCell ref="A14:F14"/>
    <mergeCell ref="A11:F11"/>
    <mergeCell ref="A12:F12"/>
    <mergeCell ref="A13:F13"/>
    <mergeCell ref="A7:C7"/>
    <mergeCell ref="D7:F7"/>
    <mergeCell ref="A8:C8"/>
    <mergeCell ref="D8:F8"/>
    <mergeCell ref="A9:C9"/>
    <mergeCell ref="D9:F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workbookViewId="0">
      <selection activeCell="A11" sqref="A11"/>
    </sheetView>
  </sheetViews>
  <sheetFormatPr defaultColWidth="9.140625" defaultRowHeight="15" x14ac:dyDescent="0.25"/>
  <cols>
    <col min="1" max="1" width="49" style="22" customWidth="1"/>
    <col min="2" max="4" width="7.140625" style="22" customWidth="1"/>
    <col min="5" max="5" width="13.5703125" style="22" bestFit="1" customWidth="1"/>
    <col min="6" max="6" width="9.140625" style="22" customWidth="1"/>
    <col min="7" max="16384" width="9.140625" style="22"/>
  </cols>
  <sheetData>
    <row r="1" spans="1:5" x14ac:dyDescent="0.25">
      <c r="A1" s="195" t="s">
        <v>1428</v>
      </c>
      <c r="B1" s="195"/>
      <c r="C1" s="195"/>
      <c r="D1" s="195"/>
      <c r="E1" s="195"/>
    </row>
    <row r="3" spans="1:5" ht="45" customHeight="1" x14ac:dyDescent="0.25">
      <c r="A3" s="196" t="s">
        <v>1289</v>
      </c>
      <c r="B3" s="198" t="s">
        <v>1286</v>
      </c>
      <c r="C3" s="198" t="s">
        <v>1413</v>
      </c>
      <c r="D3" s="198" t="s">
        <v>1288</v>
      </c>
      <c r="E3" s="25" t="s">
        <v>1414</v>
      </c>
    </row>
    <row r="4" spans="1:5" x14ac:dyDescent="0.25">
      <c r="A4" s="197"/>
      <c r="B4" s="199"/>
      <c r="C4" s="199"/>
      <c r="D4" s="199"/>
      <c r="E4" s="25" t="s">
        <v>1455</v>
      </c>
    </row>
    <row r="8" spans="1:5" x14ac:dyDescent="0.25">
      <c r="A8" s="21" t="s">
        <v>1429</v>
      </c>
      <c r="B8" s="21" t="s">
        <v>1430</v>
      </c>
    </row>
    <row r="11" spans="1:5" x14ac:dyDescent="0.25">
      <c r="A11" s="21" t="s">
        <v>1431</v>
      </c>
      <c r="B11" s="21" t="s">
        <v>1432</v>
      </c>
    </row>
  </sheetData>
  <mergeCells count="5">
    <mergeCell ref="A1:E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D23" sqref="D23"/>
    </sheetView>
  </sheetViews>
  <sheetFormatPr defaultColWidth="9.140625" defaultRowHeight="15" x14ac:dyDescent="0.25"/>
  <cols>
    <col min="1" max="1" width="49" style="63" bestFit="1" customWidth="1"/>
    <col min="2" max="4" width="7.140625" style="63" customWidth="1"/>
    <col min="5" max="5" width="13.140625" style="63" bestFit="1" customWidth="1"/>
    <col min="6" max="7" width="13" style="63" customWidth="1"/>
    <col min="8" max="16384" width="9.140625" style="63"/>
  </cols>
  <sheetData>
    <row r="1" spans="1:7" x14ac:dyDescent="0.25">
      <c r="A1" s="193" t="s">
        <v>1411</v>
      </c>
      <c r="B1" s="193"/>
      <c r="C1" s="193"/>
      <c r="D1" s="193"/>
      <c r="E1" s="193"/>
    </row>
    <row r="2" spans="1:7" x14ac:dyDescent="0.25">
      <c r="A2" s="193" t="s">
        <v>1412</v>
      </c>
      <c r="B2" s="193"/>
      <c r="C2" s="193"/>
      <c r="D2" s="193"/>
      <c r="E2" s="193"/>
    </row>
    <row r="4" spans="1:7" ht="45" customHeight="1" x14ac:dyDescent="0.25">
      <c r="A4" s="200" t="s">
        <v>1289</v>
      </c>
      <c r="B4" s="202" t="s">
        <v>1286</v>
      </c>
      <c r="C4" s="202" t="s">
        <v>1413</v>
      </c>
      <c r="D4" s="202" t="s">
        <v>1288</v>
      </c>
      <c r="E4" s="204" t="s">
        <v>1414</v>
      </c>
      <c r="F4" s="205"/>
      <c r="G4" s="205"/>
    </row>
    <row r="5" spans="1:7" x14ac:dyDescent="0.25">
      <c r="A5" s="201"/>
      <c r="B5" s="203"/>
      <c r="C5" s="203"/>
      <c r="D5" s="203"/>
      <c r="E5" s="64" t="s">
        <v>1416</v>
      </c>
      <c r="F5" s="64" t="s">
        <v>1416</v>
      </c>
      <c r="G5" s="64" t="s">
        <v>1415</v>
      </c>
    </row>
    <row r="6" spans="1:7" x14ac:dyDescent="0.25">
      <c r="A6" s="65" t="s">
        <v>1417</v>
      </c>
      <c r="B6" s="66" t="s">
        <v>1418</v>
      </c>
      <c r="C6" s="66" t="s">
        <v>1327</v>
      </c>
      <c r="D6" s="67" t="s">
        <v>1299</v>
      </c>
      <c r="E6" s="68">
        <v>0</v>
      </c>
      <c r="F6" s="68">
        <v>0</v>
      </c>
      <c r="G6" s="68">
        <v>7057.7</v>
      </c>
    </row>
    <row r="7" spans="1:7" x14ac:dyDescent="0.25">
      <c r="A7" s="65" t="s">
        <v>1419</v>
      </c>
      <c r="B7" s="66" t="s">
        <v>1418</v>
      </c>
      <c r="C7" s="66" t="s">
        <v>1317</v>
      </c>
      <c r="D7" s="67" t="s">
        <v>1299</v>
      </c>
      <c r="E7" s="68">
        <v>0</v>
      </c>
      <c r="F7" s="68">
        <v>0</v>
      </c>
      <c r="G7" s="68">
        <v>7057.7</v>
      </c>
    </row>
    <row r="8" spans="1:7" x14ac:dyDescent="0.25">
      <c r="A8" s="65" t="s">
        <v>1420</v>
      </c>
      <c r="B8" s="66" t="s">
        <v>1418</v>
      </c>
      <c r="C8" s="66" t="s">
        <v>1320</v>
      </c>
      <c r="D8" s="67" t="s">
        <v>1299</v>
      </c>
      <c r="E8" s="68">
        <v>0</v>
      </c>
      <c r="F8" s="68">
        <v>0</v>
      </c>
      <c r="G8" s="68">
        <v>7057.7</v>
      </c>
    </row>
    <row r="9" spans="1:7" x14ac:dyDescent="0.25">
      <c r="A9" s="65" t="s">
        <v>1419</v>
      </c>
      <c r="B9" s="66" t="s">
        <v>1418</v>
      </c>
      <c r="C9" s="66" t="s">
        <v>1320</v>
      </c>
      <c r="D9" s="67" t="s">
        <v>1305</v>
      </c>
      <c r="E9" s="68">
        <v>0</v>
      </c>
      <c r="F9" s="68">
        <v>0</v>
      </c>
      <c r="G9" s="68">
        <v>7057.7</v>
      </c>
    </row>
    <row r="10" spans="1:7" x14ac:dyDescent="0.25">
      <c r="A10" s="69" t="s">
        <v>1421</v>
      </c>
      <c r="B10" s="70" t="s">
        <v>1418</v>
      </c>
      <c r="C10" s="70" t="s">
        <v>1320</v>
      </c>
      <c r="D10" s="71" t="s">
        <v>1422</v>
      </c>
      <c r="E10" s="72">
        <v>0</v>
      </c>
      <c r="F10" s="72">
        <v>0</v>
      </c>
      <c r="G10" s="72">
        <v>7057.7</v>
      </c>
    </row>
    <row r="11" spans="1:7" x14ac:dyDescent="0.25">
      <c r="A11" s="65" t="s">
        <v>1389</v>
      </c>
      <c r="B11" s="66" t="s">
        <v>1314</v>
      </c>
      <c r="C11" s="66" t="s">
        <v>1314</v>
      </c>
      <c r="D11" s="67" t="s">
        <v>1314</v>
      </c>
      <c r="E11" s="68">
        <v>0</v>
      </c>
      <c r="F11" s="68">
        <v>0</v>
      </c>
      <c r="G11" s="68">
        <v>7057.7</v>
      </c>
    </row>
    <row r="12" spans="1:7" x14ac:dyDescent="0.25">
      <c r="A12" s="65" t="s">
        <v>1391</v>
      </c>
      <c r="B12" s="66" t="s">
        <v>1314</v>
      </c>
      <c r="C12" s="66" t="s">
        <v>1314</v>
      </c>
      <c r="D12" s="67" t="s">
        <v>1314</v>
      </c>
      <c r="E12" s="68">
        <v>0</v>
      </c>
      <c r="F12" s="68">
        <v>0</v>
      </c>
      <c r="G12" s="68">
        <v>7057.7</v>
      </c>
    </row>
    <row r="13" spans="1:7" ht="24" x14ac:dyDescent="0.25">
      <c r="A13" s="73" t="s">
        <v>1423</v>
      </c>
      <c r="B13" s="66" t="s">
        <v>1314</v>
      </c>
      <c r="C13" s="66" t="s">
        <v>1314</v>
      </c>
      <c r="D13" s="67" t="s">
        <v>1314</v>
      </c>
      <c r="E13" s="74">
        <f>E14+E15</f>
        <v>0.1</v>
      </c>
      <c r="F13" s="74">
        <f>F14+F15</f>
        <v>0</v>
      </c>
      <c r="G13" s="74">
        <f>G14+G15</f>
        <v>7057.7</v>
      </c>
    </row>
    <row r="14" spans="1:7" x14ac:dyDescent="0.25">
      <c r="A14" s="73" t="s">
        <v>1424</v>
      </c>
      <c r="B14" s="66" t="s">
        <v>1314</v>
      </c>
      <c r="C14" s="66" t="s">
        <v>1314</v>
      </c>
      <c r="D14" s="67" t="s">
        <v>1314</v>
      </c>
      <c r="E14" s="74">
        <v>0</v>
      </c>
      <c r="F14" s="74">
        <v>0</v>
      </c>
      <c r="G14" s="74">
        <v>7057.7</v>
      </c>
    </row>
    <row r="15" spans="1:7" x14ac:dyDescent="0.25">
      <c r="A15" s="73" t="s">
        <v>1425</v>
      </c>
      <c r="B15" s="66" t="s">
        <v>1314</v>
      </c>
      <c r="C15" s="66" t="s">
        <v>1314</v>
      </c>
      <c r="D15" s="67" t="s">
        <v>1314</v>
      </c>
      <c r="E15" s="74">
        <v>0.1</v>
      </c>
      <c r="F15" s="74">
        <v>0</v>
      </c>
      <c r="G15" s="74">
        <v>0</v>
      </c>
    </row>
    <row r="16" spans="1:7" x14ac:dyDescent="0.25">
      <c r="A16" s="73" t="s">
        <v>1426</v>
      </c>
      <c r="B16" s="66" t="s">
        <v>1314</v>
      </c>
      <c r="C16" s="66" t="s">
        <v>1314</v>
      </c>
      <c r="D16" s="75" t="s">
        <v>1314</v>
      </c>
      <c r="E16" s="68">
        <v>0</v>
      </c>
      <c r="F16" s="68">
        <v>0.1</v>
      </c>
      <c r="G16" s="68">
        <v>0</v>
      </c>
    </row>
    <row r="17" spans="1:7" ht="24" x14ac:dyDescent="0.25">
      <c r="A17" s="73" t="s">
        <v>1427</v>
      </c>
      <c r="B17" s="66" t="s">
        <v>1314</v>
      </c>
      <c r="C17" s="66" t="s">
        <v>1314</v>
      </c>
      <c r="D17" s="75" t="s">
        <v>1314</v>
      </c>
      <c r="E17" s="68">
        <v>0</v>
      </c>
      <c r="F17" s="68">
        <v>0</v>
      </c>
      <c r="G17" s="68">
        <v>0</v>
      </c>
    </row>
  </sheetData>
  <mergeCells count="7">
    <mergeCell ref="A1:E1"/>
    <mergeCell ref="A2:E2"/>
    <mergeCell ref="A4:A5"/>
    <mergeCell ref="B4:B5"/>
    <mergeCell ref="C4:C5"/>
    <mergeCell ref="D4:D5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457-A2B2-41A6-9309-0E0107215213}">
  <dimension ref="A1:F61"/>
  <sheetViews>
    <sheetView view="pageBreakPreview" zoomScale="60" zoomScaleNormal="100" workbookViewId="0">
      <selection activeCell="A20" sqref="A20:E20"/>
    </sheetView>
  </sheetViews>
  <sheetFormatPr defaultColWidth="9.140625" defaultRowHeight="15" x14ac:dyDescent="0.25"/>
  <cols>
    <col min="1" max="1" width="42.42578125" style="63" customWidth="1"/>
    <col min="2" max="2" width="4.7109375" style="63" customWidth="1"/>
    <col min="3" max="3" width="5.7109375" style="63" customWidth="1"/>
    <col min="4" max="4" width="6.140625" style="63" customWidth="1"/>
    <col min="5" max="6" width="21.28515625" style="63" customWidth="1"/>
    <col min="7" max="16384" width="9.140625" style="63"/>
  </cols>
  <sheetData>
    <row r="1" spans="1:6" ht="54.75" customHeight="1" x14ac:dyDescent="0.25">
      <c r="C1" s="191" t="s">
        <v>1772</v>
      </c>
      <c r="D1" s="191"/>
      <c r="E1" s="191"/>
      <c r="F1" s="191"/>
    </row>
    <row r="2" spans="1:6" ht="36.75" customHeight="1" x14ac:dyDescent="0.25">
      <c r="A2" s="192" t="s">
        <v>1773</v>
      </c>
      <c r="B2" s="192"/>
      <c r="C2" s="192"/>
      <c r="D2" s="192"/>
      <c r="E2" s="192"/>
      <c r="F2" s="192"/>
    </row>
    <row r="3" spans="1:6" x14ac:dyDescent="0.25">
      <c r="A3" s="193" t="s">
        <v>1771</v>
      </c>
      <c r="B3" s="193"/>
      <c r="C3" s="193"/>
      <c r="D3" s="193"/>
      <c r="E3" s="193"/>
      <c r="F3" s="193"/>
    </row>
    <row r="5" spans="1:6" x14ac:dyDescent="0.25">
      <c r="A5" s="76" t="s">
        <v>1435</v>
      </c>
      <c r="B5" s="194" t="s">
        <v>1592</v>
      </c>
      <c r="C5" s="194"/>
      <c r="D5" s="194"/>
      <c r="E5" s="194"/>
      <c r="F5" s="194"/>
    </row>
    <row r="6" spans="1:6" x14ac:dyDescent="0.25">
      <c r="A6" s="76" t="s">
        <v>1400</v>
      </c>
      <c r="B6" s="190" t="s">
        <v>1774</v>
      </c>
      <c r="C6" s="190"/>
      <c r="D6" s="190"/>
      <c r="E6" s="190"/>
      <c r="F6" s="190"/>
    </row>
    <row r="7" spans="1:6" x14ac:dyDescent="0.25">
      <c r="A7" s="76" t="s">
        <v>1283</v>
      </c>
      <c r="B7" s="190" t="s">
        <v>1401</v>
      </c>
      <c r="C7" s="190"/>
      <c r="D7" s="190"/>
      <c r="E7" s="190"/>
      <c r="F7" s="190"/>
    </row>
    <row r="8" spans="1:6" x14ac:dyDescent="0.25">
      <c r="A8" s="76" t="s">
        <v>1402</v>
      </c>
      <c r="B8" s="190" t="s">
        <v>1403</v>
      </c>
      <c r="C8" s="190"/>
      <c r="D8" s="190"/>
      <c r="E8" s="190"/>
      <c r="F8" s="190"/>
    </row>
    <row r="9" spans="1:6" x14ac:dyDescent="0.25">
      <c r="A9" s="77" t="s">
        <v>1775</v>
      </c>
      <c r="B9" s="216" t="s">
        <v>1776</v>
      </c>
      <c r="C9" s="216"/>
      <c r="D9" s="216"/>
      <c r="E9" s="216"/>
      <c r="F9" s="216"/>
    </row>
    <row r="10" spans="1:6" ht="15.75" customHeight="1" x14ac:dyDescent="0.25">
      <c r="A10" s="217" t="s">
        <v>1777</v>
      </c>
      <c r="B10" s="218"/>
      <c r="C10" s="218"/>
      <c r="D10" s="218"/>
      <c r="E10" s="219"/>
      <c r="F10" s="78" t="s">
        <v>191</v>
      </c>
    </row>
    <row r="11" spans="1:6" ht="15.75" customHeight="1" x14ac:dyDescent="0.25">
      <c r="A11" s="220" t="s">
        <v>1778</v>
      </c>
      <c r="B11" s="221"/>
      <c r="C11" s="221"/>
      <c r="D11" s="221"/>
      <c r="E11" s="222"/>
      <c r="F11" s="79">
        <v>0</v>
      </c>
    </row>
    <row r="12" spans="1:6" ht="15.75" customHeight="1" x14ac:dyDescent="0.25">
      <c r="A12" s="212" t="s">
        <v>1779</v>
      </c>
      <c r="B12" s="210"/>
      <c r="C12" s="210"/>
      <c r="D12" s="210"/>
      <c r="E12" s="211"/>
      <c r="F12" s="79">
        <f>F13+F20</f>
        <v>1928169.9</v>
      </c>
    </row>
    <row r="13" spans="1:6" ht="15.75" customHeight="1" x14ac:dyDescent="0.25">
      <c r="A13" s="209" t="s">
        <v>1407</v>
      </c>
      <c r="B13" s="210"/>
      <c r="C13" s="210"/>
      <c r="D13" s="210"/>
      <c r="E13" s="211"/>
      <c r="F13" s="79">
        <f>SUM(F15:F19)</f>
        <v>1924220.2</v>
      </c>
    </row>
    <row r="14" spans="1:6" ht="15.75" customHeight="1" x14ac:dyDescent="0.25">
      <c r="A14" s="213" t="s">
        <v>1780</v>
      </c>
      <c r="B14" s="214"/>
      <c r="C14" s="214"/>
      <c r="D14" s="214"/>
      <c r="E14" s="215"/>
      <c r="F14" s="79"/>
    </row>
    <row r="15" spans="1:6" ht="15.75" customHeight="1" x14ac:dyDescent="0.25">
      <c r="A15" s="213" t="s">
        <v>1781</v>
      </c>
      <c r="B15" s="214"/>
      <c r="C15" s="214"/>
      <c r="D15" s="214"/>
      <c r="E15" s="215"/>
      <c r="F15" s="80">
        <v>0</v>
      </c>
    </row>
    <row r="16" spans="1:6" ht="33.75" customHeight="1" x14ac:dyDescent="0.25">
      <c r="A16" s="213" t="s">
        <v>1782</v>
      </c>
      <c r="B16" s="214"/>
      <c r="C16" s="214"/>
      <c r="D16" s="214"/>
      <c r="E16" s="215"/>
      <c r="F16" s="80">
        <v>0</v>
      </c>
    </row>
    <row r="17" spans="1:6" ht="33" customHeight="1" x14ac:dyDescent="0.25">
      <c r="A17" s="213" t="s">
        <v>1783</v>
      </c>
      <c r="B17" s="214"/>
      <c r="C17" s="214"/>
      <c r="D17" s="214"/>
      <c r="E17" s="215"/>
      <c r="F17" s="80">
        <v>0</v>
      </c>
    </row>
    <row r="18" spans="1:6" x14ac:dyDescent="0.25">
      <c r="A18" s="213" t="s">
        <v>1784</v>
      </c>
      <c r="B18" s="214"/>
      <c r="C18" s="214"/>
      <c r="D18" s="214"/>
      <c r="E18" s="215"/>
      <c r="F18" s="80">
        <v>1924220.2</v>
      </c>
    </row>
    <row r="19" spans="1:6" ht="31.5" customHeight="1" x14ac:dyDescent="0.25">
      <c r="A19" s="213" t="s">
        <v>1785</v>
      </c>
      <c r="B19" s="214"/>
      <c r="C19" s="214"/>
      <c r="D19" s="214"/>
      <c r="E19" s="215"/>
      <c r="F19" s="80">
        <v>0</v>
      </c>
    </row>
    <row r="20" spans="1:6" x14ac:dyDescent="0.25">
      <c r="A20" s="209" t="s">
        <v>1408</v>
      </c>
      <c r="B20" s="210"/>
      <c r="C20" s="210"/>
      <c r="D20" s="210"/>
      <c r="E20" s="211"/>
      <c r="F20" s="79">
        <v>3949.7</v>
      </c>
    </row>
    <row r="21" spans="1:6" ht="15.75" customHeight="1" x14ac:dyDescent="0.25">
      <c r="A21" s="212" t="s">
        <v>1423</v>
      </c>
      <c r="B21" s="210"/>
      <c r="C21" s="210"/>
      <c r="D21" s="210"/>
      <c r="E21" s="211"/>
      <c r="F21" s="79">
        <f>F22+F23</f>
        <v>1927495.1</v>
      </c>
    </row>
    <row r="22" spans="1:6" ht="15.75" customHeight="1" x14ac:dyDescent="0.25">
      <c r="A22" s="212" t="s">
        <v>1424</v>
      </c>
      <c r="B22" s="210"/>
      <c r="C22" s="210"/>
      <c r="D22" s="210"/>
      <c r="E22" s="211"/>
      <c r="F22" s="79">
        <v>1927495.1</v>
      </c>
    </row>
    <row r="23" spans="1:6" ht="15.75" customHeight="1" x14ac:dyDescent="0.25">
      <c r="A23" s="212" t="s">
        <v>1425</v>
      </c>
      <c r="B23" s="210"/>
      <c r="C23" s="210"/>
      <c r="D23" s="210"/>
      <c r="E23" s="211"/>
      <c r="F23" s="79">
        <v>0</v>
      </c>
    </row>
    <row r="24" spans="1:6" ht="15.75" customHeight="1" x14ac:dyDescent="0.25">
      <c r="A24" s="212" t="s">
        <v>1786</v>
      </c>
      <c r="B24" s="210"/>
      <c r="C24" s="210"/>
      <c r="D24" s="210"/>
      <c r="E24" s="211"/>
      <c r="F24" s="79">
        <f>F11+F12-F21</f>
        <v>674.79999999981374</v>
      </c>
    </row>
    <row r="25" spans="1:6" ht="15.75" customHeight="1" x14ac:dyDescent="0.25">
      <c r="A25" s="212" t="s">
        <v>1427</v>
      </c>
      <c r="B25" s="210"/>
      <c r="C25" s="210"/>
      <c r="D25" s="210"/>
      <c r="E25" s="211"/>
      <c r="F25" s="79">
        <v>0</v>
      </c>
    </row>
    <row r="26" spans="1:6" x14ac:dyDescent="0.25">
      <c r="A26" s="206" t="s">
        <v>1787</v>
      </c>
      <c r="B26" s="206"/>
      <c r="C26" s="206"/>
      <c r="D26" s="206"/>
      <c r="E26" s="206"/>
      <c r="F26" s="206"/>
    </row>
    <row r="27" spans="1:6" ht="63" customHeight="1" x14ac:dyDescent="0.25">
      <c r="A27" s="81" t="s">
        <v>1289</v>
      </c>
      <c r="B27" s="82" t="s">
        <v>1788</v>
      </c>
      <c r="C27" s="82" t="s">
        <v>1789</v>
      </c>
      <c r="D27" s="82" t="s">
        <v>1790</v>
      </c>
      <c r="E27" s="83" t="s">
        <v>1791</v>
      </c>
      <c r="F27" s="83" t="s">
        <v>1792</v>
      </c>
    </row>
    <row r="28" spans="1:6" s="86" customFormat="1" ht="14.25" x14ac:dyDescent="0.2">
      <c r="A28" s="84" t="s">
        <v>1391</v>
      </c>
      <c r="B28" s="85" t="s">
        <v>1314</v>
      </c>
      <c r="C28" s="85" t="s">
        <v>1314</v>
      </c>
      <c r="D28" s="85" t="s">
        <v>1314</v>
      </c>
      <c r="E28" s="79">
        <v>1927495.1</v>
      </c>
      <c r="F28" s="79">
        <v>1956745.4</v>
      </c>
    </row>
    <row r="29" spans="1:6" s="86" customFormat="1" ht="25.5" x14ac:dyDescent="0.2">
      <c r="A29" s="84" t="s">
        <v>1315</v>
      </c>
      <c r="B29" s="85" t="s">
        <v>1314</v>
      </c>
      <c r="C29" s="85" t="s">
        <v>1314</v>
      </c>
      <c r="D29" s="85" t="s">
        <v>1314</v>
      </c>
      <c r="E29" s="79">
        <v>1750</v>
      </c>
      <c r="F29" s="79">
        <v>1750</v>
      </c>
    </row>
    <row r="30" spans="1:6" s="86" customFormat="1" ht="14.25" x14ac:dyDescent="0.2">
      <c r="A30" s="84" t="s">
        <v>1300</v>
      </c>
      <c r="B30" s="85" t="s">
        <v>1297</v>
      </c>
      <c r="C30" s="85" t="s">
        <v>1298</v>
      </c>
      <c r="D30" s="85" t="s">
        <v>1314</v>
      </c>
      <c r="E30" s="79">
        <v>1750</v>
      </c>
      <c r="F30" s="79">
        <v>1750</v>
      </c>
    </row>
    <row r="31" spans="1:6" s="86" customFormat="1" ht="14.25" x14ac:dyDescent="0.2">
      <c r="A31" s="84" t="s">
        <v>1303</v>
      </c>
      <c r="B31" s="85" t="s">
        <v>1297</v>
      </c>
      <c r="C31" s="85" t="s">
        <v>1302</v>
      </c>
      <c r="D31" s="85" t="s">
        <v>1314</v>
      </c>
      <c r="E31" s="79">
        <v>1750</v>
      </c>
      <c r="F31" s="79">
        <v>1750</v>
      </c>
    </row>
    <row r="32" spans="1:6" x14ac:dyDescent="0.25">
      <c r="A32" s="87" t="s">
        <v>1306</v>
      </c>
      <c r="B32" s="88" t="s">
        <v>1297</v>
      </c>
      <c r="C32" s="88" t="s">
        <v>1302</v>
      </c>
      <c r="D32" s="88" t="s">
        <v>1305</v>
      </c>
      <c r="E32" s="80">
        <v>1750</v>
      </c>
      <c r="F32" s="80">
        <v>1750</v>
      </c>
    </row>
    <row r="33" spans="1:6" s="86" customFormat="1" ht="14.25" x14ac:dyDescent="0.2">
      <c r="A33" s="84" t="s">
        <v>1325</v>
      </c>
      <c r="B33" s="85" t="s">
        <v>1314</v>
      </c>
      <c r="C33" s="85" t="s">
        <v>1314</v>
      </c>
      <c r="D33" s="85" t="s">
        <v>1314</v>
      </c>
      <c r="E33" s="79">
        <v>437.5</v>
      </c>
      <c r="F33" s="79">
        <v>437.5</v>
      </c>
    </row>
    <row r="34" spans="1:6" s="86" customFormat="1" ht="14.25" x14ac:dyDescent="0.2">
      <c r="A34" s="84" t="s">
        <v>1318</v>
      </c>
      <c r="B34" s="85" t="s">
        <v>1297</v>
      </c>
      <c r="C34" s="85" t="s">
        <v>1317</v>
      </c>
      <c r="D34" s="85" t="s">
        <v>1314</v>
      </c>
      <c r="E34" s="79">
        <v>437.5</v>
      </c>
      <c r="F34" s="79">
        <v>437.5</v>
      </c>
    </row>
    <row r="35" spans="1:6" s="86" customFormat="1" ht="25.5" x14ac:dyDescent="0.2">
      <c r="A35" s="84" t="s">
        <v>1321</v>
      </c>
      <c r="B35" s="85" t="s">
        <v>1297</v>
      </c>
      <c r="C35" s="85" t="s">
        <v>1320</v>
      </c>
      <c r="D35" s="85" t="s">
        <v>1314</v>
      </c>
      <c r="E35" s="79">
        <v>437.5</v>
      </c>
      <c r="F35" s="79">
        <v>437.5</v>
      </c>
    </row>
    <row r="36" spans="1:6" x14ac:dyDescent="0.25">
      <c r="A36" s="87" t="s">
        <v>1323</v>
      </c>
      <c r="B36" s="88" t="s">
        <v>1297</v>
      </c>
      <c r="C36" s="88" t="s">
        <v>1320</v>
      </c>
      <c r="D36" s="88" t="s">
        <v>1305</v>
      </c>
      <c r="E36" s="80">
        <v>437.5</v>
      </c>
      <c r="F36" s="80">
        <v>437.5</v>
      </c>
    </row>
    <row r="37" spans="1:6" s="86" customFormat="1" ht="14.25" x14ac:dyDescent="0.2">
      <c r="A37" s="84" t="s">
        <v>1389</v>
      </c>
      <c r="B37" s="85" t="s">
        <v>1314</v>
      </c>
      <c r="C37" s="85" t="s">
        <v>1314</v>
      </c>
      <c r="D37" s="85" t="s">
        <v>1314</v>
      </c>
      <c r="E37" s="79">
        <v>1925307.6</v>
      </c>
      <c r="F37" s="79">
        <v>1954557.9</v>
      </c>
    </row>
    <row r="38" spans="1:6" s="86" customFormat="1" ht="14.25" x14ac:dyDescent="0.2">
      <c r="A38" s="84" t="s">
        <v>1328</v>
      </c>
      <c r="B38" s="85" t="s">
        <v>1326</v>
      </c>
      <c r="C38" s="85" t="s">
        <v>1314</v>
      </c>
      <c r="D38" s="85" t="s">
        <v>1314</v>
      </c>
      <c r="E38" s="79">
        <v>1925139.6</v>
      </c>
      <c r="F38" s="79">
        <v>1946222.3</v>
      </c>
    </row>
    <row r="39" spans="1:6" s="86" customFormat="1" ht="14.25" x14ac:dyDescent="0.2">
      <c r="A39" s="84" t="s">
        <v>1354</v>
      </c>
      <c r="B39" s="85" t="s">
        <v>1326</v>
      </c>
      <c r="C39" s="85" t="s">
        <v>1353</v>
      </c>
      <c r="D39" s="85" t="s">
        <v>1314</v>
      </c>
      <c r="E39" s="79">
        <v>1925139.6</v>
      </c>
      <c r="F39" s="79">
        <v>1946222.3</v>
      </c>
    </row>
    <row r="40" spans="1:6" x14ac:dyDescent="0.25">
      <c r="A40" s="87" t="s">
        <v>1624</v>
      </c>
      <c r="B40" s="88" t="s">
        <v>1326</v>
      </c>
      <c r="C40" s="88" t="s">
        <v>1623</v>
      </c>
      <c r="D40" s="88" t="s">
        <v>1299</v>
      </c>
      <c r="E40" s="80">
        <v>895</v>
      </c>
      <c r="F40" s="80">
        <v>895</v>
      </c>
    </row>
    <row r="41" spans="1:6" s="86" customFormat="1" ht="25.5" x14ac:dyDescent="0.2">
      <c r="A41" s="84" t="s">
        <v>1357</v>
      </c>
      <c r="B41" s="85" t="s">
        <v>1326</v>
      </c>
      <c r="C41" s="85" t="s">
        <v>1356</v>
      </c>
      <c r="D41" s="85" t="s">
        <v>1314</v>
      </c>
      <c r="E41" s="79">
        <v>0</v>
      </c>
      <c r="F41" s="79">
        <v>106.5</v>
      </c>
    </row>
    <row r="42" spans="1:6" x14ac:dyDescent="0.25">
      <c r="A42" s="87" t="s">
        <v>1359</v>
      </c>
      <c r="B42" s="88" t="s">
        <v>1326</v>
      </c>
      <c r="C42" s="88" t="s">
        <v>1356</v>
      </c>
      <c r="D42" s="88" t="s">
        <v>1305</v>
      </c>
      <c r="E42" s="80">
        <v>0</v>
      </c>
      <c r="F42" s="80">
        <v>106.5</v>
      </c>
    </row>
    <row r="43" spans="1:6" s="86" customFormat="1" ht="14.25" x14ac:dyDescent="0.2">
      <c r="A43" s="84" t="s">
        <v>1364</v>
      </c>
      <c r="B43" s="85" t="s">
        <v>1326</v>
      </c>
      <c r="C43" s="85" t="s">
        <v>1363</v>
      </c>
      <c r="D43" s="85" t="s">
        <v>1314</v>
      </c>
      <c r="E43" s="79">
        <v>1924244.6</v>
      </c>
      <c r="F43" s="79">
        <v>1945220.8</v>
      </c>
    </row>
    <row r="44" spans="1:6" x14ac:dyDescent="0.25">
      <c r="A44" s="87" t="s">
        <v>1364</v>
      </c>
      <c r="B44" s="88" t="s">
        <v>1326</v>
      </c>
      <c r="C44" s="88" t="s">
        <v>1363</v>
      </c>
      <c r="D44" s="88" t="s">
        <v>1366</v>
      </c>
      <c r="E44" s="80">
        <v>1924244.6</v>
      </c>
      <c r="F44" s="80">
        <v>1945220.8</v>
      </c>
    </row>
    <row r="45" spans="1:6" s="86" customFormat="1" ht="14.25" x14ac:dyDescent="0.2">
      <c r="A45" s="84" t="s">
        <v>1369</v>
      </c>
      <c r="B45" s="85" t="s">
        <v>1368</v>
      </c>
      <c r="C45" s="85" t="s">
        <v>1314</v>
      </c>
      <c r="D45" s="85" t="s">
        <v>1314</v>
      </c>
      <c r="E45" s="79">
        <v>0</v>
      </c>
      <c r="F45" s="79">
        <v>8111.7</v>
      </c>
    </row>
    <row r="46" spans="1:6" s="86" customFormat="1" ht="14.25" x14ac:dyDescent="0.2">
      <c r="A46" s="84" t="s">
        <v>1371</v>
      </c>
      <c r="B46" s="85" t="s">
        <v>1368</v>
      </c>
      <c r="C46" s="85" t="s">
        <v>1339</v>
      </c>
      <c r="D46" s="85" t="s">
        <v>1314</v>
      </c>
      <c r="E46" s="79">
        <v>0</v>
      </c>
      <c r="F46" s="79">
        <v>8111.7</v>
      </c>
    </row>
    <row r="47" spans="1:6" s="86" customFormat="1" ht="14.25" x14ac:dyDescent="0.2">
      <c r="A47" s="84" t="s">
        <v>1374</v>
      </c>
      <c r="B47" s="85" t="s">
        <v>1368</v>
      </c>
      <c r="C47" s="85" t="s">
        <v>1373</v>
      </c>
      <c r="D47" s="85" t="s">
        <v>1314</v>
      </c>
      <c r="E47" s="79">
        <v>0</v>
      </c>
      <c r="F47" s="79">
        <v>8111.7</v>
      </c>
    </row>
    <row r="48" spans="1:6" s="86" customFormat="1" ht="14.25" x14ac:dyDescent="0.2">
      <c r="A48" s="84" t="s">
        <v>1379</v>
      </c>
      <c r="B48" s="85" t="s">
        <v>1368</v>
      </c>
      <c r="C48" s="85" t="s">
        <v>1373</v>
      </c>
      <c r="D48" s="85" t="s">
        <v>1378</v>
      </c>
      <c r="E48" s="79">
        <v>0</v>
      </c>
      <c r="F48" s="79">
        <v>8111.7</v>
      </c>
    </row>
    <row r="49" spans="1:6" ht="38.25" x14ac:dyDescent="0.25">
      <c r="A49" s="87" t="s">
        <v>1385</v>
      </c>
      <c r="B49" s="88" t="s">
        <v>1368</v>
      </c>
      <c r="C49" s="88" t="s">
        <v>1373</v>
      </c>
      <c r="D49" s="88" t="s">
        <v>1384</v>
      </c>
      <c r="E49" s="80">
        <v>0</v>
      </c>
      <c r="F49" s="80">
        <v>8027.8</v>
      </c>
    </row>
    <row r="50" spans="1:6" x14ac:dyDescent="0.25">
      <c r="A50" s="87" t="s">
        <v>1387</v>
      </c>
      <c r="B50" s="88" t="s">
        <v>1368</v>
      </c>
      <c r="C50" s="88" t="s">
        <v>1373</v>
      </c>
      <c r="D50" s="88" t="s">
        <v>1366</v>
      </c>
      <c r="E50" s="80">
        <v>0</v>
      </c>
      <c r="F50" s="80">
        <v>83.9</v>
      </c>
    </row>
    <row r="51" spans="1:6" s="86" customFormat="1" ht="14.25" x14ac:dyDescent="0.2">
      <c r="A51" s="84" t="s">
        <v>1417</v>
      </c>
      <c r="B51" s="85" t="s">
        <v>1418</v>
      </c>
      <c r="C51" s="85" t="s">
        <v>1314</v>
      </c>
      <c r="D51" s="85" t="s">
        <v>1314</v>
      </c>
      <c r="E51" s="79">
        <v>168</v>
      </c>
      <c r="F51" s="79">
        <v>223.9</v>
      </c>
    </row>
    <row r="52" spans="1:6" s="86" customFormat="1" ht="14.25" x14ac:dyDescent="0.2">
      <c r="A52" s="84" t="s">
        <v>1419</v>
      </c>
      <c r="B52" s="85" t="s">
        <v>1418</v>
      </c>
      <c r="C52" s="85" t="s">
        <v>1317</v>
      </c>
      <c r="D52" s="85" t="s">
        <v>1314</v>
      </c>
      <c r="E52" s="79">
        <v>168</v>
      </c>
      <c r="F52" s="79">
        <v>223.9</v>
      </c>
    </row>
    <row r="53" spans="1:6" s="86" customFormat="1" ht="14.25" x14ac:dyDescent="0.2">
      <c r="A53" s="84" t="s">
        <v>1420</v>
      </c>
      <c r="B53" s="85" t="s">
        <v>1418</v>
      </c>
      <c r="C53" s="85" t="s">
        <v>1320</v>
      </c>
      <c r="D53" s="85" t="s">
        <v>1314</v>
      </c>
      <c r="E53" s="79">
        <v>168</v>
      </c>
      <c r="F53" s="79">
        <v>223.9</v>
      </c>
    </row>
    <row r="54" spans="1:6" s="86" customFormat="1" ht="14.25" x14ac:dyDescent="0.2">
      <c r="A54" s="84" t="s">
        <v>1419</v>
      </c>
      <c r="B54" s="85" t="s">
        <v>1418</v>
      </c>
      <c r="C54" s="85" t="s">
        <v>1320</v>
      </c>
      <c r="D54" s="85" t="s">
        <v>1305</v>
      </c>
      <c r="E54" s="79">
        <v>168</v>
      </c>
      <c r="F54" s="79">
        <v>223.9</v>
      </c>
    </row>
    <row r="55" spans="1:6" x14ac:dyDescent="0.25">
      <c r="A55" s="87" t="s">
        <v>1421</v>
      </c>
      <c r="B55" s="88" t="s">
        <v>1418</v>
      </c>
      <c r="C55" s="88" t="s">
        <v>1320</v>
      </c>
      <c r="D55" s="88" t="s">
        <v>1422</v>
      </c>
      <c r="E55" s="80">
        <v>168</v>
      </c>
      <c r="F55" s="80">
        <v>168</v>
      </c>
    </row>
    <row r="56" spans="1:6" ht="25.5" x14ac:dyDescent="0.25">
      <c r="A56" s="87" t="s">
        <v>1793</v>
      </c>
      <c r="B56" s="88" t="s">
        <v>1418</v>
      </c>
      <c r="C56" s="88" t="s">
        <v>1320</v>
      </c>
      <c r="D56" s="88" t="s">
        <v>1794</v>
      </c>
      <c r="E56" s="80">
        <v>0</v>
      </c>
      <c r="F56" s="80">
        <v>55.9</v>
      </c>
    </row>
    <row r="57" spans="1:6" x14ac:dyDescent="0.25">
      <c r="E57" s="89"/>
    </row>
    <row r="59" spans="1:6" x14ac:dyDescent="0.25">
      <c r="A59" s="63" t="s">
        <v>1795</v>
      </c>
      <c r="E59" s="207" t="s">
        <v>1796</v>
      </c>
      <c r="F59" s="207"/>
    </row>
    <row r="61" spans="1:6" x14ac:dyDescent="0.25">
      <c r="A61" s="63" t="s">
        <v>1797</v>
      </c>
      <c r="E61" s="208" t="s">
        <v>1798</v>
      </c>
      <c r="F61" s="208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6:F26"/>
    <mergeCell ref="E59:F59"/>
    <mergeCell ref="E61:F61"/>
    <mergeCell ref="A20:E20"/>
    <mergeCell ref="A21:E21"/>
    <mergeCell ref="A22:E22"/>
    <mergeCell ref="A23:E23"/>
    <mergeCell ref="A24:E24"/>
    <mergeCell ref="A25:E25"/>
  </mergeCells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3"/>
  <sheetViews>
    <sheetView view="pageBreakPreview" topLeftCell="A118" zoomScale="60" zoomScaleNormal="100" workbookViewId="0">
      <selection activeCell="D16" sqref="D16"/>
    </sheetView>
  </sheetViews>
  <sheetFormatPr defaultRowHeight="15" x14ac:dyDescent="0.25"/>
  <cols>
    <col min="1" max="1" width="61.5703125" style="23" customWidth="1"/>
    <col min="2" max="2" width="7.7109375" style="24" customWidth="1"/>
    <col min="3" max="3" width="14" style="27" customWidth="1"/>
    <col min="4" max="4" width="16.7109375" style="27" customWidth="1"/>
    <col min="5" max="5" width="14" style="27" customWidth="1"/>
  </cols>
  <sheetData>
    <row r="1" spans="1:5" ht="15" customHeight="1" x14ac:dyDescent="0.25">
      <c r="C1" s="234" t="s">
        <v>1433</v>
      </c>
      <c r="D1" s="234"/>
      <c r="E1" s="234"/>
    </row>
    <row r="2" spans="1:5" ht="15" customHeight="1" x14ac:dyDescent="0.25">
      <c r="A2" s="235" t="s">
        <v>1434</v>
      </c>
      <c r="B2" s="235"/>
      <c r="C2" s="235"/>
      <c r="D2" s="235"/>
      <c r="E2" s="235"/>
    </row>
    <row r="3" spans="1:5" ht="15" customHeight="1" x14ac:dyDescent="0.25">
      <c r="A3" s="235" t="s">
        <v>1757</v>
      </c>
      <c r="B3" s="235"/>
      <c r="C3" s="235"/>
      <c r="D3" s="235"/>
      <c r="E3" s="235"/>
    </row>
    <row r="4" spans="1:5" ht="15" customHeight="1" x14ac:dyDescent="0.25">
      <c r="A4" s="28" t="s">
        <v>1435</v>
      </c>
      <c r="B4" s="236" t="s">
        <v>1592</v>
      </c>
      <c r="C4" s="236"/>
      <c r="D4" s="236"/>
      <c r="E4" s="236"/>
    </row>
    <row r="5" spans="1:5" ht="15" customHeight="1" x14ac:dyDescent="0.25">
      <c r="A5" s="28" t="s">
        <v>1436</v>
      </c>
      <c r="B5" s="237" t="s">
        <v>1759</v>
      </c>
      <c r="C5" s="237"/>
      <c r="D5" s="237"/>
      <c r="E5" s="237"/>
    </row>
    <row r="6" spans="1:5" ht="15" customHeight="1" x14ac:dyDescent="0.25">
      <c r="A6" s="28" t="s">
        <v>1437</v>
      </c>
      <c r="B6" s="237" t="s">
        <v>1438</v>
      </c>
      <c r="C6" s="237"/>
      <c r="D6" s="237"/>
      <c r="E6" s="237"/>
    </row>
    <row r="7" spans="1:5" ht="15" customHeight="1" x14ac:dyDescent="0.25">
      <c r="A7" s="28" t="s">
        <v>1439</v>
      </c>
      <c r="B7" s="238"/>
      <c r="C7" s="238"/>
      <c r="D7" s="238"/>
      <c r="E7" s="238"/>
    </row>
    <row r="8" spans="1:5" ht="15" customHeight="1" x14ac:dyDescent="0.25">
      <c r="A8" s="28" t="s">
        <v>1440</v>
      </c>
      <c r="B8" s="239"/>
      <c r="C8" s="239"/>
      <c r="D8" s="239"/>
      <c r="E8" s="239"/>
    </row>
    <row r="9" spans="1:5" ht="15" customHeight="1" x14ac:dyDescent="0.25"/>
    <row r="10" spans="1:5" ht="26.45" customHeight="1" x14ac:dyDescent="0.25">
      <c r="A10" s="58" t="s">
        <v>1441</v>
      </c>
      <c r="B10" s="90" t="s">
        <v>1290</v>
      </c>
      <c r="C10" s="186" t="s">
        <v>1442</v>
      </c>
      <c r="D10" s="188"/>
      <c r="E10" s="58" t="s">
        <v>1443</v>
      </c>
    </row>
    <row r="11" spans="1:5" ht="15" customHeight="1" x14ac:dyDescent="0.25">
      <c r="A11" s="228" t="s">
        <v>1444</v>
      </c>
      <c r="B11" s="229"/>
      <c r="C11" s="229"/>
      <c r="D11" s="229"/>
      <c r="E11" s="230"/>
    </row>
    <row r="12" spans="1:5" ht="15" customHeight="1" x14ac:dyDescent="0.25">
      <c r="A12" s="231" t="s">
        <v>1445</v>
      </c>
      <c r="B12" s="232"/>
      <c r="C12" s="232"/>
      <c r="D12" s="232"/>
      <c r="E12" s="233"/>
    </row>
    <row r="13" spans="1:5" ht="15.6" customHeight="1" x14ac:dyDescent="0.25">
      <c r="A13" s="91" t="s">
        <v>1446</v>
      </c>
      <c r="B13" s="92"/>
      <c r="C13" s="223"/>
      <c r="D13" s="224"/>
      <c r="E13" s="93"/>
    </row>
    <row r="14" spans="1:5" ht="24.75" customHeight="1" x14ac:dyDescent="0.25">
      <c r="A14" s="94" t="s">
        <v>1447</v>
      </c>
      <c r="B14" s="92" t="s">
        <v>1448</v>
      </c>
      <c r="C14" s="93">
        <v>820391.3</v>
      </c>
      <c r="D14" s="93">
        <v>867303.4</v>
      </c>
      <c r="E14" s="93">
        <v>16045376.6</v>
      </c>
    </row>
    <row r="15" spans="1:5" ht="24.75" customHeight="1" x14ac:dyDescent="0.25">
      <c r="A15" s="94" t="s">
        <v>1449</v>
      </c>
      <c r="B15" s="92" t="s">
        <v>1450</v>
      </c>
      <c r="C15" s="93">
        <v>502616.1</v>
      </c>
      <c r="D15" s="93">
        <v>527284</v>
      </c>
      <c r="E15" s="93">
        <v>4285489.5999999996</v>
      </c>
    </row>
    <row r="16" spans="1:5" ht="24.75" customHeight="1" x14ac:dyDescent="0.25">
      <c r="A16" s="94" t="s">
        <v>1451</v>
      </c>
      <c r="B16" s="92" t="s">
        <v>1452</v>
      </c>
      <c r="C16" s="95">
        <v>317775.2</v>
      </c>
      <c r="D16" s="95">
        <v>340019.4</v>
      </c>
      <c r="E16" s="95">
        <v>11759886.9</v>
      </c>
    </row>
    <row r="17" spans="1:5" ht="24.75" customHeight="1" x14ac:dyDescent="0.25">
      <c r="A17" s="94" t="s">
        <v>1453</v>
      </c>
      <c r="B17" s="92" t="s">
        <v>1454</v>
      </c>
      <c r="C17" s="223">
        <v>0</v>
      </c>
      <c r="D17" s="224" t="s">
        <v>1455</v>
      </c>
      <c r="E17" s="93">
        <v>0</v>
      </c>
    </row>
    <row r="18" spans="1:5" ht="24.75" customHeight="1" x14ac:dyDescent="0.25">
      <c r="A18" s="91" t="s">
        <v>1456</v>
      </c>
      <c r="B18" s="90" t="s">
        <v>1457</v>
      </c>
      <c r="C18" s="226">
        <v>317775.2</v>
      </c>
      <c r="D18" s="227" t="s">
        <v>1455</v>
      </c>
      <c r="E18" s="95">
        <v>11759886.9</v>
      </c>
    </row>
    <row r="19" spans="1:5" x14ac:dyDescent="0.25">
      <c r="A19" s="186" t="s">
        <v>1458</v>
      </c>
      <c r="B19" s="187"/>
      <c r="C19" s="187"/>
      <c r="D19" s="187"/>
      <c r="E19" s="188"/>
    </row>
    <row r="20" spans="1:5" ht="24.75" customHeight="1" x14ac:dyDescent="0.25">
      <c r="A20" s="94" t="s">
        <v>1459</v>
      </c>
      <c r="B20" s="90" t="s">
        <v>1460</v>
      </c>
      <c r="C20" s="223">
        <v>0</v>
      </c>
      <c r="D20" s="224" t="s">
        <v>1455</v>
      </c>
      <c r="E20" s="93">
        <v>0</v>
      </c>
    </row>
    <row r="21" spans="1:5" x14ac:dyDescent="0.25">
      <c r="A21" s="186" t="s">
        <v>1461</v>
      </c>
      <c r="B21" s="187"/>
      <c r="C21" s="187"/>
      <c r="D21" s="187"/>
      <c r="E21" s="188"/>
    </row>
    <row r="22" spans="1:5" ht="24.75" customHeight="1" x14ac:dyDescent="0.25">
      <c r="A22" s="94" t="s">
        <v>1462</v>
      </c>
      <c r="B22" s="92" t="s">
        <v>1463</v>
      </c>
      <c r="C22" s="223">
        <v>0</v>
      </c>
      <c r="D22" s="224" t="s">
        <v>1455</v>
      </c>
      <c r="E22" s="93">
        <v>0</v>
      </c>
    </row>
    <row r="23" spans="1:5" ht="24.75" customHeight="1" x14ac:dyDescent="0.25">
      <c r="A23" s="94" t="s">
        <v>1464</v>
      </c>
      <c r="B23" s="92" t="s">
        <v>1465</v>
      </c>
      <c r="C23" s="223">
        <v>0</v>
      </c>
      <c r="D23" s="224" t="s">
        <v>1455</v>
      </c>
      <c r="E23" s="93">
        <v>0</v>
      </c>
    </row>
    <row r="24" spans="1:5" ht="24.75" customHeight="1" x14ac:dyDescent="0.25">
      <c r="A24" s="94" t="s">
        <v>1466</v>
      </c>
      <c r="B24" s="92" t="s">
        <v>1467</v>
      </c>
      <c r="C24" s="223">
        <v>1465.1</v>
      </c>
      <c r="D24" s="224" t="s">
        <v>1455</v>
      </c>
      <c r="E24" s="93">
        <v>886.7</v>
      </c>
    </row>
    <row r="25" spans="1:5" ht="24.75" customHeight="1" x14ac:dyDescent="0.25">
      <c r="A25" s="94" t="s">
        <v>1468</v>
      </c>
      <c r="B25" s="92" t="s">
        <v>1469</v>
      </c>
      <c r="C25" s="223">
        <v>0</v>
      </c>
      <c r="D25" s="224" t="s">
        <v>1455</v>
      </c>
      <c r="E25" s="93">
        <v>0</v>
      </c>
    </row>
    <row r="26" spans="1:5" ht="24.75" customHeight="1" x14ac:dyDescent="0.25">
      <c r="A26" s="94" t="s">
        <v>1470</v>
      </c>
      <c r="B26" s="92" t="s">
        <v>1471</v>
      </c>
      <c r="C26" s="223">
        <v>101508.5</v>
      </c>
      <c r="D26" s="224" t="s">
        <v>1455</v>
      </c>
      <c r="E26" s="93">
        <v>888323.3</v>
      </c>
    </row>
    <row r="27" spans="1:5" ht="24.75" customHeight="1" x14ac:dyDescent="0.25">
      <c r="A27" s="94" t="s">
        <v>1472</v>
      </c>
      <c r="B27" s="92" t="s">
        <v>1473</v>
      </c>
      <c r="C27" s="223">
        <v>427.8</v>
      </c>
      <c r="D27" s="224" t="s">
        <v>1455</v>
      </c>
      <c r="E27" s="93">
        <v>0</v>
      </c>
    </row>
    <row r="28" spans="1:5" ht="24.75" customHeight="1" x14ac:dyDescent="0.25">
      <c r="A28" s="94" t="s">
        <v>1474</v>
      </c>
      <c r="B28" s="92" t="s">
        <v>1475</v>
      </c>
      <c r="C28" s="223">
        <v>0</v>
      </c>
      <c r="D28" s="224" t="s">
        <v>1455</v>
      </c>
      <c r="E28" s="93">
        <v>0</v>
      </c>
    </row>
    <row r="29" spans="1:5" ht="24.75" customHeight="1" x14ac:dyDescent="0.25">
      <c r="A29" s="94" t="s">
        <v>1476</v>
      </c>
      <c r="B29" s="92" t="s">
        <v>1477</v>
      </c>
      <c r="C29" s="223">
        <v>420</v>
      </c>
      <c r="D29" s="224" t="s">
        <v>1455</v>
      </c>
      <c r="E29" s="93">
        <v>67002.600000000006</v>
      </c>
    </row>
    <row r="30" spans="1:5" ht="24.75" customHeight="1" x14ac:dyDescent="0.25">
      <c r="A30" s="91" t="s">
        <v>1478</v>
      </c>
      <c r="B30" s="90" t="s">
        <v>1479</v>
      </c>
      <c r="C30" s="226">
        <v>103821.5</v>
      </c>
      <c r="D30" s="227" t="s">
        <v>1455</v>
      </c>
      <c r="E30" s="95">
        <v>956212.6</v>
      </c>
    </row>
    <row r="31" spans="1:5" x14ac:dyDescent="0.25">
      <c r="A31" s="186" t="s">
        <v>1480</v>
      </c>
      <c r="B31" s="187"/>
      <c r="C31" s="187"/>
      <c r="D31" s="187"/>
      <c r="E31" s="188"/>
    </row>
    <row r="32" spans="1:5" ht="24.75" customHeight="1" x14ac:dyDescent="0.25">
      <c r="A32" s="94" t="s">
        <v>1481</v>
      </c>
      <c r="B32" s="92" t="s">
        <v>1482</v>
      </c>
      <c r="C32" s="223">
        <v>0</v>
      </c>
      <c r="D32" s="224" t="s">
        <v>1455</v>
      </c>
      <c r="E32" s="93">
        <v>0</v>
      </c>
    </row>
    <row r="33" spans="1:5" ht="24.75" customHeight="1" x14ac:dyDescent="0.25">
      <c r="A33" s="94" t="s">
        <v>1483</v>
      </c>
      <c r="B33" s="92" t="s">
        <v>1484</v>
      </c>
      <c r="C33" s="223">
        <v>0</v>
      </c>
      <c r="D33" s="224" t="s">
        <v>1455</v>
      </c>
      <c r="E33" s="93">
        <v>0</v>
      </c>
    </row>
    <row r="34" spans="1:5" ht="24.75" customHeight="1" x14ac:dyDescent="0.25">
      <c r="A34" s="94" t="s">
        <v>1485</v>
      </c>
      <c r="B34" s="92" t="s">
        <v>1486</v>
      </c>
      <c r="C34" s="223">
        <v>0</v>
      </c>
      <c r="D34" s="224" t="s">
        <v>1455</v>
      </c>
      <c r="E34" s="93">
        <v>0</v>
      </c>
    </row>
    <row r="35" spans="1:5" ht="24.75" customHeight="1" x14ac:dyDescent="0.25">
      <c r="A35" s="94" t="s">
        <v>1487</v>
      </c>
      <c r="B35" s="92" t="s">
        <v>1488</v>
      </c>
      <c r="C35" s="223">
        <v>0</v>
      </c>
      <c r="D35" s="224" t="s">
        <v>1455</v>
      </c>
      <c r="E35" s="93">
        <v>0</v>
      </c>
    </row>
    <row r="36" spans="1:5" ht="24.75" customHeight="1" x14ac:dyDescent="0.25">
      <c r="A36" s="94" t="s">
        <v>1489</v>
      </c>
      <c r="B36" s="92" t="s">
        <v>1305</v>
      </c>
      <c r="C36" s="223">
        <v>0</v>
      </c>
      <c r="D36" s="224" t="s">
        <v>1455</v>
      </c>
      <c r="E36" s="93">
        <v>0</v>
      </c>
    </row>
    <row r="37" spans="1:5" ht="24.75" customHeight="1" x14ac:dyDescent="0.25">
      <c r="A37" s="94" t="s">
        <v>1490</v>
      </c>
      <c r="B37" s="92">
        <v>101</v>
      </c>
      <c r="C37" s="223">
        <v>0</v>
      </c>
      <c r="D37" s="224" t="s">
        <v>1455</v>
      </c>
      <c r="E37" s="93">
        <v>0</v>
      </c>
    </row>
    <row r="38" spans="1:5" ht="24.75" customHeight="1" x14ac:dyDescent="0.25">
      <c r="A38" s="91" t="s">
        <v>1491</v>
      </c>
      <c r="B38" s="90">
        <v>110</v>
      </c>
      <c r="C38" s="226">
        <v>0</v>
      </c>
      <c r="D38" s="227" t="s">
        <v>1455</v>
      </c>
      <c r="E38" s="95">
        <v>0</v>
      </c>
    </row>
    <row r="39" spans="1:5" ht="24.75" customHeight="1" x14ac:dyDescent="0.25">
      <c r="A39" s="91" t="s">
        <v>1492</v>
      </c>
      <c r="B39" s="90">
        <v>120</v>
      </c>
      <c r="C39" s="226">
        <v>421596.6</v>
      </c>
      <c r="D39" s="227" t="s">
        <v>1455</v>
      </c>
      <c r="E39" s="95">
        <v>12716099.5</v>
      </c>
    </row>
    <row r="40" spans="1:5" ht="26.25" x14ac:dyDescent="0.25">
      <c r="A40" s="58" t="s">
        <v>1441</v>
      </c>
      <c r="B40" s="90" t="s">
        <v>1290</v>
      </c>
      <c r="C40" s="186" t="s">
        <v>1442</v>
      </c>
      <c r="D40" s="188"/>
      <c r="E40" s="58" t="s">
        <v>1443</v>
      </c>
    </row>
    <row r="41" spans="1:5" x14ac:dyDescent="0.25">
      <c r="A41" s="186" t="s">
        <v>1493</v>
      </c>
      <c r="B41" s="187"/>
      <c r="C41" s="187"/>
      <c r="D41" s="187"/>
      <c r="E41" s="188"/>
    </row>
    <row r="42" spans="1:5" ht="24.75" customHeight="1" x14ac:dyDescent="0.25">
      <c r="A42" s="94" t="s">
        <v>1494</v>
      </c>
      <c r="B42" s="92">
        <v>130</v>
      </c>
      <c r="C42" s="223">
        <v>0</v>
      </c>
      <c r="D42" s="224" t="s">
        <v>1455</v>
      </c>
      <c r="E42" s="93">
        <v>0</v>
      </c>
    </row>
    <row r="43" spans="1:5" ht="24.75" customHeight="1" x14ac:dyDescent="0.25">
      <c r="A43" s="94" t="s">
        <v>1495</v>
      </c>
      <c r="B43" s="92">
        <v>131</v>
      </c>
      <c r="C43" s="223">
        <v>0</v>
      </c>
      <c r="D43" s="224" t="s">
        <v>1455</v>
      </c>
      <c r="E43" s="93">
        <v>0</v>
      </c>
    </row>
    <row r="44" spans="1:5" ht="24.75" customHeight="1" x14ac:dyDescent="0.25">
      <c r="A44" s="94" t="s">
        <v>1496</v>
      </c>
      <c r="B44" s="92">
        <v>140</v>
      </c>
      <c r="C44" s="223">
        <v>0</v>
      </c>
      <c r="D44" s="224" t="s">
        <v>1455</v>
      </c>
      <c r="E44" s="93">
        <v>0</v>
      </c>
    </row>
    <row r="45" spans="1:5" ht="33.6" customHeight="1" x14ac:dyDescent="0.25">
      <c r="A45" s="94" t="s">
        <v>1497</v>
      </c>
      <c r="B45" s="92">
        <v>141</v>
      </c>
      <c r="C45" s="223">
        <v>0</v>
      </c>
      <c r="D45" s="224" t="s">
        <v>1455</v>
      </c>
      <c r="E45" s="93">
        <v>0</v>
      </c>
    </row>
    <row r="46" spans="1:5" ht="24.75" customHeight="1" x14ac:dyDescent="0.25">
      <c r="A46" s="94" t="s">
        <v>1498</v>
      </c>
      <c r="B46" s="92">
        <v>142</v>
      </c>
      <c r="C46" s="223">
        <v>3949.7</v>
      </c>
      <c r="D46" s="224" t="s">
        <v>1455</v>
      </c>
      <c r="E46" s="93">
        <v>674.8</v>
      </c>
    </row>
    <row r="47" spans="1:5" ht="24.75" customHeight="1" x14ac:dyDescent="0.25">
      <c r="A47" s="94" t="s">
        <v>1499</v>
      </c>
      <c r="B47" s="92">
        <v>143</v>
      </c>
      <c r="C47" s="223">
        <v>0</v>
      </c>
      <c r="D47" s="224" t="s">
        <v>1455</v>
      </c>
      <c r="E47" s="93">
        <v>0</v>
      </c>
    </row>
    <row r="48" spans="1:5" ht="24.75" customHeight="1" x14ac:dyDescent="0.25">
      <c r="A48" s="94" t="s">
        <v>1500</v>
      </c>
      <c r="B48" s="92">
        <v>144</v>
      </c>
      <c r="C48" s="223">
        <v>0</v>
      </c>
      <c r="D48" s="224" t="s">
        <v>1455</v>
      </c>
      <c r="E48" s="93">
        <v>0</v>
      </c>
    </row>
    <row r="49" spans="1:5" x14ac:dyDescent="0.25">
      <c r="A49" s="94" t="s">
        <v>1501</v>
      </c>
      <c r="B49" s="92">
        <v>145</v>
      </c>
      <c r="C49" s="223">
        <v>0</v>
      </c>
      <c r="D49" s="224" t="s">
        <v>1455</v>
      </c>
      <c r="E49" s="93">
        <v>0</v>
      </c>
    </row>
    <row r="50" spans="1:5" x14ac:dyDescent="0.25">
      <c r="A50" s="94" t="s">
        <v>1502</v>
      </c>
      <c r="B50" s="92">
        <v>146</v>
      </c>
      <c r="C50" s="223">
        <v>0.1</v>
      </c>
      <c r="D50" s="224" t="s">
        <v>1455</v>
      </c>
      <c r="E50" s="93">
        <v>0.1</v>
      </c>
    </row>
    <row r="51" spans="1:5" ht="24.75" customHeight="1" x14ac:dyDescent="0.25">
      <c r="A51" s="94" t="s">
        <v>1503</v>
      </c>
      <c r="B51" s="92">
        <v>150</v>
      </c>
      <c r="C51" s="223">
        <v>0</v>
      </c>
      <c r="D51" s="224" t="s">
        <v>1455</v>
      </c>
      <c r="E51" s="93">
        <v>0</v>
      </c>
    </row>
    <row r="52" spans="1:5" x14ac:dyDescent="0.25">
      <c r="A52" s="94" t="s">
        <v>1504</v>
      </c>
      <c r="B52" s="92">
        <v>151</v>
      </c>
      <c r="C52" s="223">
        <v>0</v>
      </c>
      <c r="D52" s="224" t="s">
        <v>1455</v>
      </c>
      <c r="E52" s="93">
        <v>0</v>
      </c>
    </row>
    <row r="53" spans="1:5" x14ac:dyDescent="0.25">
      <c r="A53" s="94" t="s">
        <v>1505</v>
      </c>
      <c r="B53" s="92">
        <v>160</v>
      </c>
      <c r="C53" s="223">
        <v>0</v>
      </c>
      <c r="D53" s="224" t="s">
        <v>1455</v>
      </c>
      <c r="E53" s="93">
        <v>0</v>
      </c>
    </row>
    <row r="54" spans="1:5" x14ac:dyDescent="0.25">
      <c r="A54" s="94" t="s">
        <v>1506</v>
      </c>
      <c r="B54" s="92">
        <v>161</v>
      </c>
      <c r="C54" s="223">
        <v>0</v>
      </c>
      <c r="D54" s="224" t="s">
        <v>1455</v>
      </c>
      <c r="E54" s="93">
        <v>0</v>
      </c>
    </row>
    <row r="55" spans="1:5" x14ac:dyDescent="0.25">
      <c r="A55" s="94" t="s">
        <v>1507</v>
      </c>
      <c r="B55" s="92">
        <v>162</v>
      </c>
      <c r="C55" s="223">
        <v>0</v>
      </c>
      <c r="D55" s="224" t="s">
        <v>1455</v>
      </c>
      <c r="E55" s="93">
        <v>0</v>
      </c>
    </row>
    <row r="56" spans="1:5" ht="24.75" customHeight="1" x14ac:dyDescent="0.25">
      <c r="A56" s="94" t="s">
        <v>1508</v>
      </c>
      <c r="B56" s="92">
        <v>170</v>
      </c>
      <c r="C56" s="223">
        <v>0</v>
      </c>
      <c r="D56" s="224" t="s">
        <v>1455</v>
      </c>
      <c r="E56" s="93">
        <v>0</v>
      </c>
    </row>
    <row r="57" spans="1:5" ht="24.75" customHeight="1" x14ac:dyDescent="0.25">
      <c r="A57" s="91" t="s">
        <v>1509</v>
      </c>
      <c r="B57" s="90">
        <v>180</v>
      </c>
      <c r="C57" s="226">
        <v>3949.9</v>
      </c>
      <c r="D57" s="227" t="s">
        <v>1455</v>
      </c>
      <c r="E57" s="95">
        <v>675</v>
      </c>
    </row>
    <row r="58" spans="1:5" ht="24.75" customHeight="1" x14ac:dyDescent="0.25">
      <c r="A58" s="186" t="s">
        <v>1510</v>
      </c>
      <c r="B58" s="187"/>
      <c r="C58" s="187"/>
      <c r="D58" s="187"/>
      <c r="E58" s="188"/>
    </row>
    <row r="59" spans="1:5" ht="24.75" customHeight="1" x14ac:dyDescent="0.25">
      <c r="A59" s="94" t="s">
        <v>1511</v>
      </c>
      <c r="B59" s="92">
        <v>190</v>
      </c>
      <c r="C59" s="223">
        <v>0</v>
      </c>
      <c r="D59" s="224" t="s">
        <v>1455</v>
      </c>
      <c r="E59" s="93">
        <v>0</v>
      </c>
    </row>
    <row r="60" spans="1:5" ht="24.75" customHeight="1" x14ac:dyDescent="0.25">
      <c r="A60" s="94" t="s">
        <v>1512</v>
      </c>
      <c r="B60" s="92">
        <v>191</v>
      </c>
      <c r="C60" s="223">
        <v>0</v>
      </c>
      <c r="D60" s="224" t="s">
        <v>1455</v>
      </c>
      <c r="E60" s="93">
        <v>0</v>
      </c>
    </row>
    <row r="61" spans="1:5" ht="24.75" customHeight="1" x14ac:dyDescent="0.25">
      <c r="A61" s="94" t="s">
        <v>1513</v>
      </c>
      <c r="B61" s="92">
        <v>192</v>
      </c>
      <c r="C61" s="223">
        <v>0</v>
      </c>
      <c r="D61" s="224" t="s">
        <v>1455</v>
      </c>
      <c r="E61" s="93">
        <v>0</v>
      </c>
    </row>
    <row r="62" spans="1:5" ht="24.75" customHeight="1" x14ac:dyDescent="0.25">
      <c r="A62" s="94" t="s">
        <v>1514</v>
      </c>
      <c r="B62" s="92">
        <v>193</v>
      </c>
      <c r="C62" s="223">
        <v>0</v>
      </c>
      <c r="D62" s="224" t="s">
        <v>1455</v>
      </c>
      <c r="E62" s="93">
        <v>0</v>
      </c>
    </row>
    <row r="63" spans="1:5" ht="24.75" customHeight="1" x14ac:dyDescent="0.25">
      <c r="A63" s="94" t="s">
        <v>1515</v>
      </c>
      <c r="B63" s="92">
        <v>194</v>
      </c>
      <c r="C63" s="223">
        <v>25099.7</v>
      </c>
      <c r="D63" s="224" t="s">
        <v>1455</v>
      </c>
      <c r="E63" s="93">
        <v>270958.5</v>
      </c>
    </row>
    <row r="64" spans="1:5" ht="24.75" customHeight="1" x14ac:dyDescent="0.25">
      <c r="A64" s="94" t="s">
        <v>1516</v>
      </c>
      <c r="B64" s="92">
        <v>200</v>
      </c>
      <c r="C64" s="223">
        <v>0</v>
      </c>
      <c r="D64" s="224" t="s">
        <v>1455</v>
      </c>
      <c r="E64" s="93">
        <v>0</v>
      </c>
    </row>
    <row r="65" spans="1:5" ht="24.75" customHeight="1" x14ac:dyDescent="0.25">
      <c r="A65" s="94" t="s">
        <v>1517</v>
      </c>
      <c r="B65" s="92">
        <v>201</v>
      </c>
      <c r="C65" s="223">
        <v>0</v>
      </c>
      <c r="D65" s="224" t="s">
        <v>1455</v>
      </c>
      <c r="E65" s="93">
        <v>0</v>
      </c>
    </row>
    <row r="66" spans="1:5" ht="24.75" customHeight="1" x14ac:dyDescent="0.25">
      <c r="A66" s="94" t="s">
        <v>1518</v>
      </c>
      <c r="B66" s="92">
        <v>202</v>
      </c>
      <c r="C66" s="223">
        <v>0</v>
      </c>
      <c r="D66" s="224" t="s">
        <v>1455</v>
      </c>
      <c r="E66" s="93">
        <v>0</v>
      </c>
    </row>
    <row r="67" spans="1:5" ht="24.75" customHeight="1" x14ac:dyDescent="0.25">
      <c r="A67" s="94" t="s">
        <v>1519</v>
      </c>
      <c r="B67" s="92">
        <v>203</v>
      </c>
      <c r="C67" s="223">
        <v>0</v>
      </c>
      <c r="D67" s="224" t="s">
        <v>1455</v>
      </c>
      <c r="E67" s="93">
        <v>0</v>
      </c>
    </row>
    <row r="68" spans="1:5" ht="24.75" customHeight="1" x14ac:dyDescent="0.25">
      <c r="A68" s="94" t="s">
        <v>1520</v>
      </c>
      <c r="B68" s="92">
        <v>204</v>
      </c>
      <c r="C68" s="223">
        <v>0</v>
      </c>
      <c r="D68" s="224" t="s">
        <v>1455</v>
      </c>
      <c r="E68" s="93">
        <v>0</v>
      </c>
    </row>
    <row r="69" spans="1:5" ht="24.75" customHeight="1" x14ac:dyDescent="0.25">
      <c r="A69" s="94" t="s">
        <v>1521</v>
      </c>
      <c r="B69" s="92">
        <v>210</v>
      </c>
      <c r="C69" s="223">
        <v>0</v>
      </c>
      <c r="D69" s="224" t="s">
        <v>1455</v>
      </c>
      <c r="E69" s="93">
        <v>0</v>
      </c>
    </row>
    <row r="70" spans="1:5" ht="24.75" customHeight="1" x14ac:dyDescent="0.25">
      <c r="A70" s="94" t="s">
        <v>1522</v>
      </c>
      <c r="B70" s="92">
        <v>211</v>
      </c>
      <c r="C70" s="223">
        <v>1345.4</v>
      </c>
      <c r="D70" s="224" t="s">
        <v>1455</v>
      </c>
      <c r="E70" s="93">
        <v>21517.599999999999</v>
      </c>
    </row>
    <row r="71" spans="1:5" ht="24.75" customHeight="1" x14ac:dyDescent="0.25">
      <c r="A71" s="94" t="s">
        <v>1523</v>
      </c>
      <c r="B71" s="92">
        <v>212</v>
      </c>
      <c r="C71" s="223">
        <v>0</v>
      </c>
      <c r="D71" s="224" t="s">
        <v>1455</v>
      </c>
      <c r="E71" s="93">
        <v>0</v>
      </c>
    </row>
    <row r="72" spans="1:5" ht="24.75" customHeight="1" x14ac:dyDescent="0.25">
      <c r="A72" s="94" t="s">
        <v>1524</v>
      </c>
      <c r="B72" s="92">
        <v>213</v>
      </c>
      <c r="C72" s="223">
        <v>0</v>
      </c>
      <c r="D72" s="224" t="s">
        <v>1455</v>
      </c>
      <c r="E72" s="93">
        <v>0</v>
      </c>
    </row>
    <row r="73" spans="1:5" ht="24.75" customHeight="1" x14ac:dyDescent="0.25">
      <c r="A73" s="94" t="s">
        <v>1525</v>
      </c>
      <c r="B73" s="92">
        <v>220</v>
      </c>
      <c r="C73" s="223">
        <v>0</v>
      </c>
      <c r="D73" s="224" t="s">
        <v>1455</v>
      </c>
      <c r="E73" s="93">
        <v>0</v>
      </c>
    </row>
    <row r="74" spans="1:5" ht="24.75" customHeight="1" x14ac:dyDescent="0.25">
      <c r="A74" s="91" t="s">
        <v>1526</v>
      </c>
      <c r="B74" s="90">
        <v>230</v>
      </c>
      <c r="C74" s="226">
        <v>26445.1</v>
      </c>
      <c r="D74" s="227" t="s">
        <v>1455</v>
      </c>
      <c r="E74" s="95">
        <v>292476.09999999998</v>
      </c>
    </row>
    <row r="75" spans="1:5" ht="24.75" customHeight="1" x14ac:dyDescent="0.25">
      <c r="A75" s="91" t="s">
        <v>1527</v>
      </c>
      <c r="B75" s="90">
        <v>240</v>
      </c>
      <c r="C75" s="226">
        <v>451991.6</v>
      </c>
      <c r="D75" s="227" t="s">
        <v>1455</v>
      </c>
      <c r="E75" s="95">
        <v>13009250.5</v>
      </c>
    </row>
    <row r="76" spans="1:5" ht="26.25" x14ac:dyDescent="0.25">
      <c r="A76" s="58" t="s">
        <v>1528</v>
      </c>
      <c r="B76" s="90" t="s">
        <v>1290</v>
      </c>
      <c r="C76" s="186" t="s">
        <v>1442</v>
      </c>
      <c r="D76" s="188"/>
      <c r="E76" s="58" t="s">
        <v>1443</v>
      </c>
    </row>
    <row r="77" spans="1:5" x14ac:dyDescent="0.25">
      <c r="A77" s="186" t="s">
        <v>1529</v>
      </c>
      <c r="B77" s="187"/>
      <c r="C77" s="187"/>
      <c r="D77" s="187"/>
      <c r="E77" s="188"/>
    </row>
    <row r="78" spans="1:5" x14ac:dyDescent="0.25">
      <c r="A78" s="94" t="s">
        <v>1511</v>
      </c>
      <c r="B78" s="92">
        <v>250</v>
      </c>
      <c r="C78" s="223">
        <v>0</v>
      </c>
      <c r="D78" s="224" t="s">
        <v>1455</v>
      </c>
      <c r="E78" s="93">
        <v>0</v>
      </c>
    </row>
    <row r="79" spans="1:5" x14ac:dyDescent="0.25">
      <c r="A79" s="94" t="s">
        <v>1512</v>
      </c>
      <c r="B79" s="92">
        <v>251</v>
      </c>
      <c r="C79" s="223">
        <v>0</v>
      </c>
      <c r="D79" s="224" t="s">
        <v>1455</v>
      </c>
      <c r="E79" s="93">
        <v>0</v>
      </c>
    </row>
    <row r="80" spans="1:5" ht="24.75" customHeight="1" x14ac:dyDescent="0.25">
      <c r="A80" s="94" t="s">
        <v>1513</v>
      </c>
      <c r="B80" s="92">
        <v>252</v>
      </c>
      <c r="C80" s="223">
        <v>0</v>
      </c>
      <c r="D80" s="224" t="s">
        <v>1455</v>
      </c>
      <c r="E80" s="93">
        <v>0</v>
      </c>
    </row>
    <row r="81" spans="1:5" ht="24.75" customHeight="1" x14ac:dyDescent="0.25">
      <c r="A81" s="94" t="s">
        <v>1530</v>
      </c>
      <c r="B81" s="92">
        <v>253</v>
      </c>
      <c r="C81" s="223">
        <v>0</v>
      </c>
      <c r="D81" s="224" t="s">
        <v>1455</v>
      </c>
      <c r="E81" s="93">
        <v>0</v>
      </c>
    </row>
    <row r="82" spans="1:5" ht="24.75" customHeight="1" x14ac:dyDescent="0.25">
      <c r="A82" s="94" t="s">
        <v>1514</v>
      </c>
      <c r="B82" s="92">
        <v>254</v>
      </c>
      <c r="C82" s="223">
        <v>0</v>
      </c>
      <c r="D82" s="224" t="s">
        <v>1455</v>
      </c>
      <c r="E82" s="93">
        <v>0</v>
      </c>
    </row>
    <row r="83" spans="1:5" ht="24.75" customHeight="1" x14ac:dyDescent="0.25">
      <c r="A83" s="94" t="s">
        <v>1531</v>
      </c>
      <c r="B83" s="92">
        <v>255</v>
      </c>
      <c r="C83" s="223">
        <v>344.6</v>
      </c>
      <c r="D83" s="224" t="s">
        <v>1455</v>
      </c>
      <c r="E83" s="93">
        <v>10269.5</v>
      </c>
    </row>
    <row r="84" spans="1:5" ht="24.75" customHeight="1" x14ac:dyDescent="0.25">
      <c r="A84" s="94" t="s">
        <v>1532</v>
      </c>
      <c r="B84" s="92">
        <v>260</v>
      </c>
      <c r="C84" s="223">
        <v>0</v>
      </c>
      <c r="D84" s="224" t="s">
        <v>1455</v>
      </c>
      <c r="E84" s="93">
        <v>0</v>
      </c>
    </row>
    <row r="85" spans="1:5" ht="24.75" customHeight="1" x14ac:dyDescent="0.25">
      <c r="A85" s="94" t="s">
        <v>1517</v>
      </c>
      <c r="B85" s="92">
        <v>261</v>
      </c>
      <c r="C85" s="223">
        <v>0</v>
      </c>
      <c r="D85" s="224" t="s">
        <v>1455</v>
      </c>
      <c r="E85" s="93">
        <v>0</v>
      </c>
    </row>
    <row r="86" spans="1:5" ht="24.75" customHeight="1" x14ac:dyDescent="0.25">
      <c r="A86" s="94" t="s">
        <v>1533</v>
      </c>
      <c r="B86" s="92">
        <v>262</v>
      </c>
      <c r="C86" s="223">
        <v>0</v>
      </c>
      <c r="D86" s="224" t="s">
        <v>1455</v>
      </c>
      <c r="E86" s="93">
        <v>0</v>
      </c>
    </row>
    <row r="87" spans="1:5" x14ac:dyDescent="0.25">
      <c r="A87" s="94" t="s">
        <v>1534</v>
      </c>
      <c r="B87" s="92">
        <v>263</v>
      </c>
      <c r="C87" s="223">
        <v>0</v>
      </c>
      <c r="D87" s="224" t="s">
        <v>1455</v>
      </c>
      <c r="E87" s="93">
        <v>0</v>
      </c>
    </row>
    <row r="88" spans="1:5" ht="24.75" customHeight="1" x14ac:dyDescent="0.25">
      <c r="A88" s="94" t="s">
        <v>1520</v>
      </c>
      <c r="B88" s="92">
        <v>264</v>
      </c>
      <c r="C88" s="223">
        <v>0</v>
      </c>
      <c r="D88" s="224" t="s">
        <v>1455</v>
      </c>
      <c r="E88" s="93">
        <v>0</v>
      </c>
    </row>
    <row r="89" spans="1:5" ht="24.75" customHeight="1" x14ac:dyDescent="0.25">
      <c r="A89" s="94" t="s">
        <v>1535</v>
      </c>
      <c r="B89" s="92">
        <v>270</v>
      </c>
      <c r="C89" s="223">
        <v>0.1</v>
      </c>
      <c r="D89" s="224" t="s">
        <v>1455</v>
      </c>
      <c r="E89" s="93">
        <v>0.1</v>
      </c>
    </row>
    <row r="90" spans="1:5" ht="24.75" customHeight="1" x14ac:dyDescent="0.25">
      <c r="A90" s="94" t="s">
        <v>1536</v>
      </c>
      <c r="B90" s="92">
        <v>271</v>
      </c>
      <c r="C90" s="223">
        <v>420.3</v>
      </c>
      <c r="D90" s="224" t="s">
        <v>1455</v>
      </c>
      <c r="E90" s="93">
        <v>1336.7</v>
      </c>
    </row>
    <row r="91" spans="1:5" ht="24.75" customHeight="1" x14ac:dyDescent="0.25">
      <c r="A91" s="94" t="s">
        <v>1537</v>
      </c>
      <c r="B91" s="92">
        <v>272</v>
      </c>
      <c r="C91" s="223">
        <v>0</v>
      </c>
      <c r="D91" s="224" t="s">
        <v>1455</v>
      </c>
      <c r="E91" s="93">
        <v>0</v>
      </c>
    </row>
    <row r="92" spans="1:5" ht="24.75" customHeight="1" x14ac:dyDescent="0.25">
      <c r="A92" s="94" t="s">
        <v>1538</v>
      </c>
      <c r="B92" s="92">
        <v>273</v>
      </c>
      <c r="C92" s="223">
        <v>0</v>
      </c>
      <c r="D92" s="224" t="s">
        <v>1455</v>
      </c>
      <c r="E92" s="93">
        <v>0</v>
      </c>
    </row>
    <row r="93" spans="1:5" ht="24.75" customHeight="1" x14ac:dyDescent="0.25">
      <c r="A93" s="94" t="s">
        <v>1539</v>
      </c>
      <c r="B93" s="92">
        <v>274</v>
      </c>
      <c r="C93" s="223">
        <v>0</v>
      </c>
      <c r="D93" s="224" t="s">
        <v>1455</v>
      </c>
      <c r="E93" s="93">
        <v>0</v>
      </c>
    </row>
    <row r="94" spans="1:5" ht="24.75" customHeight="1" x14ac:dyDescent="0.25">
      <c r="A94" s="94" t="s">
        <v>1540</v>
      </c>
      <c r="B94" s="92">
        <v>275</v>
      </c>
      <c r="C94" s="223">
        <v>0</v>
      </c>
      <c r="D94" s="224" t="s">
        <v>1455</v>
      </c>
      <c r="E94" s="93">
        <v>0</v>
      </c>
    </row>
    <row r="95" spans="1:5" ht="24.75" customHeight="1" x14ac:dyDescent="0.25">
      <c r="A95" s="94" t="s">
        <v>1541</v>
      </c>
      <c r="B95" s="92">
        <v>276</v>
      </c>
      <c r="C95" s="223">
        <v>0</v>
      </c>
      <c r="D95" s="224" t="s">
        <v>1455</v>
      </c>
      <c r="E95" s="93">
        <v>0</v>
      </c>
    </row>
    <row r="96" spans="1:5" ht="24.75" customHeight="1" x14ac:dyDescent="0.25">
      <c r="A96" s="94" t="s">
        <v>1542</v>
      </c>
      <c r="B96" s="92">
        <v>277</v>
      </c>
      <c r="C96" s="223">
        <v>0</v>
      </c>
      <c r="D96" s="224" t="s">
        <v>1455</v>
      </c>
      <c r="E96" s="93">
        <v>0</v>
      </c>
    </row>
    <row r="97" spans="1:5" ht="24.75" customHeight="1" x14ac:dyDescent="0.25">
      <c r="A97" s="94" t="s">
        <v>1543</v>
      </c>
      <c r="B97" s="92">
        <v>280</v>
      </c>
      <c r="C97" s="223">
        <v>0</v>
      </c>
      <c r="D97" s="224" t="s">
        <v>1455</v>
      </c>
      <c r="E97" s="93">
        <v>0</v>
      </c>
    </row>
    <row r="98" spans="1:5" ht="24.75" customHeight="1" x14ac:dyDescent="0.25">
      <c r="A98" s="91" t="s">
        <v>1544</v>
      </c>
      <c r="B98" s="90">
        <v>290</v>
      </c>
      <c r="C98" s="226">
        <v>765.1</v>
      </c>
      <c r="D98" s="227" t="s">
        <v>1455</v>
      </c>
      <c r="E98" s="95">
        <v>11606.3</v>
      </c>
    </row>
    <row r="99" spans="1:5" ht="24.75" customHeight="1" x14ac:dyDescent="0.25">
      <c r="A99" s="186" t="s">
        <v>1545</v>
      </c>
      <c r="B99" s="187"/>
      <c r="C99" s="187"/>
      <c r="D99" s="187"/>
      <c r="E99" s="188"/>
    </row>
    <row r="100" spans="1:5" ht="24.75" customHeight="1" x14ac:dyDescent="0.25">
      <c r="A100" s="94" t="s">
        <v>1546</v>
      </c>
      <c r="B100" s="92">
        <v>300</v>
      </c>
      <c r="C100" s="223">
        <v>0</v>
      </c>
      <c r="D100" s="224" t="s">
        <v>1455</v>
      </c>
      <c r="E100" s="93">
        <v>0</v>
      </c>
    </row>
    <row r="101" spans="1:5" ht="24.75" customHeight="1" x14ac:dyDescent="0.25">
      <c r="A101" s="94" t="s">
        <v>1547</v>
      </c>
      <c r="B101" s="92">
        <v>301</v>
      </c>
      <c r="C101" s="223">
        <v>0</v>
      </c>
      <c r="D101" s="224" t="s">
        <v>1455</v>
      </c>
      <c r="E101" s="93">
        <v>0</v>
      </c>
    </row>
    <row r="102" spans="1:5" ht="24.75" customHeight="1" x14ac:dyDescent="0.25">
      <c r="A102" s="91" t="s">
        <v>1548</v>
      </c>
      <c r="B102" s="90">
        <v>302</v>
      </c>
      <c r="C102" s="226">
        <v>0</v>
      </c>
      <c r="D102" s="227" t="s">
        <v>1455</v>
      </c>
      <c r="E102" s="95">
        <v>0</v>
      </c>
    </row>
    <row r="103" spans="1:5" ht="24.75" customHeight="1" x14ac:dyDescent="0.25">
      <c r="A103" s="94" t="s">
        <v>1549</v>
      </c>
      <c r="B103" s="92">
        <v>310</v>
      </c>
      <c r="C103" s="223">
        <v>0</v>
      </c>
      <c r="D103" s="224" t="s">
        <v>1455</v>
      </c>
      <c r="E103" s="93">
        <v>0</v>
      </c>
    </row>
    <row r="104" spans="1:5" ht="24.75" customHeight="1" x14ac:dyDescent="0.25">
      <c r="A104" s="94" t="s">
        <v>1550</v>
      </c>
      <c r="B104" s="92">
        <v>311</v>
      </c>
      <c r="C104" s="223">
        <v>0</v>
      </c>
      <c r="D104" s="224" t="s">
        <v>1455</v>
      </c>
      <c r="E104" s="93">
        <v>0</v>
      </c>
    </row>
    <row r="105" spans="1:5" ht="24.75" customHeight="1" x14ac:dyDescent="0.25">
      <c r="A105" s="91" t="s">
        <v>1551</v>
      </c>
      <c r="B105" s="90">
        <v>312</v>
      </c>
      <c r="C105" s="226">
        <v>0</v>
      </c>
      <c r="D105" s="227" t="s">
        <v>1455</v>
      </c>
      <c r="E105" s="95">
        <v>0</v>
      </c>
    </row>
    <row r="106" spans="1:5" ht="24.75" customHeight="1" x14ac:dyDescent="0.25">
      <c r="A106" s="94" t="s">
        <v>1552</v>
      </c>
      <c r="B106" s="92">
        <v>320</v>
      </c>
      <c r="C106" s="223">
        <v>0</v>
      </c>
      <c r="D106" s="224" t="s">
        <v>1455</v>
      </c>
      <c r="E106" s="93">
        <v>0</v>
      </c>
    </row>
    <row r="107" spans="1:5" ht="24.75" customHeight="1" x14ac:dyDescent="0.25">
      <c r="A107" s="94" t="s">
        <v>1553</v>
      </c>
      <c r="B107" s="92">
        <v>321</v>
      </c>
      <c r="C107" s="223">
        <v>0</v>
      </c>
      <c r="D107" s="224" t="s">
        <v>1455</v>
      </c>
      <c r="E107" s="93">
        <v>0</v>
      </c>
    </row>
    <row r="108" spans="1:5" ht="24.75" customHeight="1" x14ac:dyDescent="0.25">
      <c r="A108" s="91" t="s">
        <v>1554</v>
      </c>
      <c r="B108" s="90">
        <v>322</v>
      </c>
      <c r="C108" s="226">
        <v>0</v>
      </c>
      <c r="D108" s="227" t="s">
        <v>1455</v>
      </c>
      <c r="E108" s="95">
        <v>0</v>
      </c>
    </row>
    <row r="109" spans="1:5" ht="24.75" customHeight="1" x14ac:dyDescent="0.25">
      <c r="A109" s="94" t="s">
        <v>1555</v>
      </c>
      <c r="B109" s="92">
        <v>330</v>
      </c>
      <c r="C109" s="223">
        <v>0</v>
      </c>
      <c r="D109" s="224" t="s">
        <v>1455</v>
      </c>
      <c r="E109" s="93">
        <v>0</v>
      </c>
    </row>
    <row r="110" spans="1:5" ht="24.75" customHeight="1" x14ac:dyDescent="0.25">
      <c r="A110" s="94" t="s">
        <v>1556</v>
      </c>
      <c r="B110" s="92">
        <v>331</v>
      </c>
      <c r="C110" s="223">
        <v>0</v>
      </c>
      <c r="D110" s="224" t="s">
        <v>1455</v>
      </c>
      <c r="E110" s="93">
        <v>0</v>
      </c>
    </row>
    <row r="111" spans="1:5" ht="26.25" x14ac:dyDescent="0.25">
      <c r="A111" s="58" t="s">
        <v>1528</v>
      </c>
      <c r="B111" s="90" t="s">
        <v>1290</v>
      </c>
      <c r="C111" s="186" t="s">
        <v>1442</v>
      </c>
      <c r="D111" s="188"/>
      <c r="E111" s="58" t="s">
        <v>1443</v>
      </c>
    </row>
    <row r="112" spans="1:5" ht="24.75" customHeight="1" x14ac:dyDescent="0.25">
      <c r="A112" s="91" t="s">
        <v>1557</v>
      </c>
      <c r="B112" s="90">
        <v>332</v>
      </c>
      <c r="C112" s="226">
        <v>0</v>
      </c>
      <c r="D112" s="227" t="s">
        <v>1455</v>
      </c>
      <c r="E112" s="95">
        <v>0</v>
      </c>
    </row>
    <row r="113" spans="1:5" ht="24.75" customHeight="1" x14ac:dyDescent="0.25">
      <c r="A113" s="96" t="s">
        <v>1558</v>
      </c>
      <c r="B113" s="92">
        <v>340</v>
      </c>
      <c r="C113" s="223">
        <v>0</v>
      </c>
      <c r="D113" s="224" t="s">
        <v>1455</v>
      </c>
      <c r="E113" s="93">
        <v>0</v>
      </c>
    </row>
    <row r="114" spans="1:5" ht="24.75" customHeight="1" x14ac:dyDescent="0.25">
      <c r="A114" s="96" t="s">
        <v>1559</v>
      </c>
      <c r="B114" s="92">
        <v>341</v>
      </c>
      <c r="C114" s="223">
        <v>0</v>
      </c>
      <c r="D114" s="224" t="s">
        <v>1455</v>
      </c>
      <c r="E114" s="93">
        <v>0</v>
      </c>
    </row>
    <row r="115" spans="1:5" ht="24.75" customHeight="1" x14ac:dyDescent="0.25">
      <c r="A115" s="96" t="s">
        <v>1560</v>
      </c>
      <c r="B115" s="92">
        <v>342</v>
      </c>
      <c r="C115" s="223">
        <v>0</v>
      </c>
      <c r="D115" s="224" t="s">
        <v>1455</v>
      </c>
      <c r="E115" s="93">
        <v>0</v>
      </c>
    </row>
    <row r="116" spans="1:5" ht="24.75" customHeight="1" x14ac:dyDescent="0.25">
      <c r="A116" s="91" t="s">
        <v>1561</v>
      </c>
      <c r="B116" s="90">
        <v>343</v>
      </c>
      <c r="C116" s="226">
        <v>0</v>
      </c>
      <c r="D116" s="227" t="s">
        <v>1455</v>
      </c>
      <c r="E116" s="95">
        <v>0</v>
      </c>
    </row>
    <row r="117" spans="1:5" ht="24.75" customHeight="1" x14ac:dyDescent="0.25">
      <c r="A117" s="91" t="s">
        <v>1562</v>
      </c>
      <c r="B117" s="90">
        <v>350</v>
      </c>
      <c r="C117" s="95">
        <v>451226.5</v>
      </c>
      <c r="D117" s="95">
        <v>473470.7</v>
      </c>
      <c r="E117" s="95">
        <v>12997644.199999999</v>
      </c>
    </row>
    <row r="118" spans="1:5" ht="24.75" customHeight="1" x14ac:dyDescent="0.25">
      <c r="A118" s="96" t="s">
        <v>1563</v>
      </c>
      <c r="B118" s="92">
        <v>351</v>
      </c>
      <c r="C118" s="93">
        <v>25851642.5</v>
      </c>
      <c r="D118" s="93">
        <v>25867869.899999999</v>
      </c>
      <c r="E118" s="93">
        <v>38153060.299999997</v>
      </c>
    </row>
    <row r="119" spans="1:5" ht="24.75" customHeight="1" x14ac:dyDescent="0.25">
      <c r="A119" s="96" t="s">
        <v>1564</v>
      </c>
      <c r="B119" s="92">
        <v>352</v>
      </c>
      <c r="C119" s="93">
        <v>0</v>
      </c>
      <c r="D119" s="93">
        <v>0</v>
      </c>
      <c r="E119" s="93">
        <v>0</v>
      </c>
    </row>
    <row r="120" spans="1:5" ht="24.75" customHeight="1" x14ac:dyDescent="0.25">
      <c r="A120" s="96" t="s">
        <v>1565</v>
      </c>
      <c r="B120" s="92">
        <v>353</v>
      </c>
      <c r="C120" s="93">
        <v>0</v>
      </c>
      <c r="D120" s="93">
        <v>0</v>
      </c>
      <c r="E120" s="93">
        <v>0</v>
      </c>
    </row>
    <row r="121" spans="1:5" ht="24.75" customHeight="1" x14ac:dyDescent="0.25">
      <c r="A121" s="96" t="s">
        <v>1566</v>
      </c>
      <c r="B121" s="92">
        <v>354</v>
      </c>
      <c r="C121" s="93">
        <v>-759928.8</v>
      </c>
      <c r="D121" s="93">
        <v>-759905.5</v>
      </c>
      <c r="E121" s="93">
        <v>-520858.1</v>
      </c>
    </row>
    <row r="122" spans="1:5" ht="24.75" customHeight="1" x14ac:dyDescent="0.25">
      <c r="A122" s="96" t="s">
        <v>1567</v>
      </c>
      <c r="B122" s="92">
        <v>355</v>
      </c>
      <c r="C122" s="93">
        <v>-24640487.300000001</v>
      </c>
      <c r="D122" s="93">
        <v>-24634493.800000001</v>
      </c>
      <c r="E122" s="93">
        <v>-24634558</v>
      </c>
    </row>
    <row r="123" spans="1:5" ht="24.75" customHeight="1" x14ac:dyDescent="0.25">
      <c r="A123" s="96" t="s">
        <v>1568</v>
      </c>
      <c r="B123" s="92">
        <v>356</v>
      </c>
      <c r="C123" s="223">
        <v>0</v>
      </c>
      <c r="D123" s="224" t="s">
        <v>1455</v>
      </c>
      <c r="E123" s="93">
        <v>0</v>
      </c>
    </row>
    <row r="124" spans="1:5" ht="24.75" customHeight="1" x14ac:dyDescent="0.25">
      <c r="A124" s="91" t="s">
        <v>1569</v>
      </c>
      <c r="B124" s="92">
        <v>360</v>
      </c>
      <c r="C124" s="226">
        <v>451226.5</v>
      </c>
      <c r="D124" s="227" t="s">
        <v>1455</v>
      </c>
      <c r="E124" s="95">
        <v>12997644.199999999</v>
      </c>
    </row>
    <row r="125" spans="1:5" ht="24.75" customHeight="1" x14ac:dyDescent="0.25">
      <c r="A125" s="91" t="s">
        <v>1570</v>
      </c>
      <c r="B125" s="90">
        <v>370</v>
      </c>
      <c r="C125" s="226">
        <v>451991.6</v>
      </c>
      <c r="D125" s="227" t="s">
        <v>1455</v>
      </c>
      <c r="E125" s="95">
        <v>13009250.5</v>
      </c>
    </row>
    <row r="126" spans="1:5" ht="24.75" customHeight="1" x14ac:dyDescent="0.25">
      <c r="A126" s="186" t="s">
        <v>1571</v>
      </c>
      <c r="B126" s="187"/>
      <c r="C126" s="187"/>
      <c r="D126" s="187"/>
      <c r="E126" s="188"/>
    </row>
    <row r="127" spans="1:5" ht="24.75" customHeight="1" x14ac:dyDescent="0.25">
      <c r="A127" s="96" t="s">
        <v>1572</v>
      </c>
      <c r="B127" s="97">
        <v>380</v>
      </c>
      <c r="C127" s="223">
        <v>0</v>
      </c>
      <c r="D127" s="224" t="s">
        <v>1455</v>
      </c>
      <c r="E127" s="93">
        <v>0</v>
      </c>
    </row>
    <row r="128" spans="1:5" ht="24.75" customHeight="1" x14ac:dyDescent="0.25">
      <c r="A128" s="96" t="s">
        <v>1573</v>
      </c>
      <c r="B128" s="92">
        <v>381</v>
      </c>
      <c r="C128" s="223">
        <v>0</v>
      </c>
      <c r="D128" s="224" t="s">
        <v>1455</v>
      </c>
      <c r="E128" s="93">
        <v>0</v>
      </c>
    </row>
    <row r="129" spans="1:5" ht="24.75" customHeight="1" x14ac:dyDescent="0.25">
      <c r="A129" s="96" t="s">
        <v>1574</v>
      </c>
      <c r="B129" s="92">
        <v>382</v>
      </c>
      <c r="C129" s="223">
        <v>0</v>
      </c>
      <c r="D129" s="224" t="s">
        <v>1455</v>
      </c>
      <c r="E129" s="93">
        <v>0</v>
      </c>
    </row>
    <row r="130" spans="1:5" ht="24.75" customHeight="1" x14ac:dyDescent="0.25">
      <c r="A130" s="96" t="s">
        <v>1575</v>
      </c>
      <c r="B130" s="92">
        <v>383</v>
      </c>
      <c r="C130" s="223">
        <v>0</v>
      </c>
      <c r="D130" s="224" t="s">
        <v>1455</v>
      </c>
      <c r="E130" s="93">
        <v>0</v>
      </c>
    </row>
    <row r="131" spans="1:5" ht="24.75" customHeight="1" x14ac:dyDescent="0.25">
      <c r="A131" s="96" t="s">
        <v>1576</v>
      </c>
      <c r="B131" s="92">
        <v>384</v>
      </c>
      <c r="C131" s="223">
        <v>0</v>
      </c>
      <c r="D131" s="224" t="s">
        <v>1455</v>
      </c>
      <c r="E131" s="93">
        <v>0</v>
      </c>
    </row>
    <row r="132" spans="1:5" ht="24.75" customHeight="1" x14ac:dyDescent="0.25">
      <c r="A132" s="96" t="s">
        <v>1577</v>
      </c>
      <c r="B132" s="92">
        <v>385</v>
      </c>
      <c r="C132" s="223">
        <v>0</v>
      </c>
      <c r="D132" s="224" t="s">
        <v>1455</v>
      </c>
      <c r="E132" s="93">
        <v>0</v>
      </c>
    </row>
    <row r="133" spans="1:5" ht="24.75" customHeight="1" x14ac:dyDescent="0.25">
      <c r="A133" s="96" t="s">
        <v>1578</v>
      </c>
      <c r="B133" s="98">
        <v>386</v>
      </c>
      <c r="C133" s="223">
        <v>0</v>
      </c>
      <c r="D133" s="224" t="s">
        <v>1455</v>
      </c>
      <c r="E133" s="93">
        <v>0</v>
      </c>
    </row>
    <row r="134" spans="1:5" ht="24.75" customHeight="1" x14ac:dyDescent="0.25">
      <c r="A134" s="96" t="s">
        <v>1579</v>
      </c>
      <c r="B134" s="98">
        <v>387</v>
      </c>
      <c r="C134" s="223">
        <v>0</v>
      </c>
      <c r="D134" s="224" t="s">
        <v>1455</v>
      </c>
      <c r="E134" s="93">
        <v>0</v>
      </c>
    </row>
    <row r="135" spans="1:5" ht="24.75" customHeight="1" x14ac:dyDescent="0.25">
      <c r="A135" s="96" t="s">
        <v>1580</v>
      </c>
      <c r="B135" s="98">
        <v>388</v>
      </c>
      <c r="C135" s="223">
        <v>29610.6</v>
      </c>
      <c r="D135" s="224" t="s">
        <v>1455</v>
      </c>
      <c r="E135" s="93">
        <v>37529.4</v>
      </c>
    </row>
    <row r="136" spans="1:5" ht="24.75" customHeight="1" x14ac:dyDescent="0.25">
      <c r="A136" s="96" t="s">
        <v>1581</v>
      </c>
      <c r="B136" s="98">
        <v>389</v>
      </c>
      <c r="C136" s="223">
        <v>0</v>
      </c>
      <c r="D136" s="224" t="s">
        <v>1455</v>
      </c>
      <c r="E136" s="93">
        <v>0</v>
      </c>
    </row>
    <row r="137" spans="1:5" ht="24.75" customHeight="1" x14ac:dyDescent="0.25">
      <c r="A137" s="96" t="s">
        <v>1582</v>
      </c>
      <c r="B137" s="98">
        <v>390</v>
      </c>
      <c r="C137" s="223">
        <v>0</v>
      </c>
      <c r="D137" s="224" t="s">
        <v>1455</v>
      </c>
      <c r="E137" s="93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176" t="s">
        <v>1583</v>
      </c>
      <c r="B140" s="176"/>
      <c r="C140" s="176"/>
      <c r="D140" s="176"/>
      <c r="E140" s="176"/>
    </row>
    <row r="141" spans="1:5" ht="15" customHeight="1" x14ac:dyDescent="0.25">
      <c r="A141" s="99" t="s">
        <v>1584</v>
      </c>
      <c r="B141" s="225" t="s">
        <v>1585</v>
      </c>
      <c r="C141" s="225"/>
      <c r="D141" s="225"/>
      <c r="E141" s="225"/>
    </row>
    <row r="142" spans="1:5" ht="15" customHeight="1" x14ac:dyDescent="0.25"/>
    <row r="143" spans="1:5" ht="15" customHeight="1" x14ac:dyDescent="0.25">
      <c r="A143" s="178" t="s">
        <v>1586</v>
      </c>
      <c r="B143" s="178"/>
      <c r="C143" s="178"/>
      <c r="D143" s="178"/>
      <c r="E143" s="178"/>
    </row>
  </sheetData>
  <mergeCells count="130">
    <mergeCell ref="C1:E1"/>
    <mergeCell ref="A2:E2"/>
    <mergeCell ref="A3:E3"/>
    <mergeCell ref="B4:E4"/>
    <mergeCell ref="B5:E5"/>
    <mergeCell ref="B6:E6"/>
    <mergeCell ref="B7:E7"/>
    <mergeCell ref="B8:E8"/>
    <mergeCell ref="C10:D10"/>
    <mergeCell ref="A11:E11"/>
    <mergeCell ref="A12:E12"/>
    <mergeCell ref="C13:D13"/>
    <mergeCell ref="C17:D17"/>
    <mergeCell ref="C18:D18"/>
    <mergeCell ref="A19:E19"/>
    <mergeCell ref="C20:D20"/>
    <mergeCell ref="A21:E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E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1:E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A58:E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A77:E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A99:E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23:D123"/>
    <mergeCell ref="C124:D124"/>
    <mergeCell ref="C125:D125"/>
    <mergeCell ref="A126:E126"/>
    <mergeCell ref="C127:D127"/>
    <mergeCell ref="C128:D128"/>
    <mergeCell ref="C129:D129"/>
    <mergeCell ref="C130:D130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37E7-19D5-4336-A111-ADB9A4BE7CE4}">
  <dimension ref="A1:I83"/>
  <sheetViews>
    <sheetView view="pageBreakPreview" topLeftCell="A55" zoomScale="60" zoomScaleNormal="100" workbookViewId="0">
      <selection activeCell="C80" sqref="C80"/>
    </sheetView>
  </sheetViews>
  <sheetFormatPr defaultRowHeight="15.75" x14ac:dyDescent="0.25"/>
  <cols>
    <col min="1" max="1" width="70.85546875" style="111" customWidth="1"/>
    <col min="2" max="2" width="15.42578125" style="111" customWidth="1"/>
    <col min="3" max="3" width="14.42578125" style="111" customWidth="1"/>
    <col min="4" max="4" width="13.28515625" style="111" customWidth="1"/>
    <col min="5" max="5" width="13.7109375" style="111" customWidth="1"/>
    <col min="6" max="6" width="36.85546875" style="111" customWidth="1"/>
    <col min="7" max="7" width="13.7109375" style="111" customWidth="1"/>
    <col min="8" max="8" width="10.85546875" style="111" bestFit="1" customWidth="1"/>
    <col min="9" max="9" width="12.7109375" style="111" customWidth="1"/>
    <col min="10" max="16384" width="9.140625" style="111"/>
  </cols>
  <sheetData>
    <row r="1" spans="1:9" x14ac:dyDescent="0.25">
      <c r="D1" s="112"/>
      <c r="E1" s="112"/>
    </row>
    <row r="2" spans="1:9" x14ac:dyDescent="0.25">
      <c r="A2" s="240" t="s">
        <v>1838</v>
      </c>
      <c r="B2" s="240"/>
      <c r="C2" s="240"/>
      <c r="D2" s="240"/>
      <c r="E2" s="240"/>
    </row>
    <row r="3" spans="1:9" x14ac:dyDescent="0.25">
      <c r="A3" s="240" t="s">
        <v>1839</v>
      </c>
      <c r="B3" s="240"/>
      <c r="C3" s="240"/>
      <c r="D3" s="240"/>
      <c r="E3" s="240"/>
    </row>
    <row r="4" spans="1:9" ht="16.5" thickBot="1" x14ac:dyDescent="0.3">
      <c r="E4" s="113" t="s">
        <v>164</v>
      </c>
    </row>
    <row r="5" spans="1:9" ht="63.75" thickBot="1" x14ac:dyDescent="0.3">
      <c r="A5" s="114" t="s">
        <v>1840</v>
      </c>
      <c r="B5" s="115" t="s">
        <v>1841</v>
      </c>
      <c r="C5" s="116" t="s">
        <v>1842</v>
      </c>
      <c r="D5" s="116" t="s">
        <v>1843</v>
      </c>
      <c r="E5" s="117" t="s">
        <v>1844</v>
      </c>
    </row>
    <row r="6" spans="1:9" s="112" customFormat="1" x14ac:dyDescent="0.25">
      <c r="A6" s="118" t="s">
        <v>1845</v>
      </c>
      <c r="B6" s="119">
        <v>15486000</v>
      </c>
      <c r="C6" s="119">
        <v>15486000</v>
      </c>
      <c r="D6" s="119">
        <v>15266760.04023</v>
      </c>
      <c r="E6" s="120">
        <v>15266760.04023</v>
      </c>
    </row>
    <row r="7" spans="1:9" s="112" customFormat="1" ht="31.5" x14ac:dyDescent="0.25">
      <c r="A7" s="121" t="s">
        <v>1846</v>
      </c>
      <c r="B7" s="122">
        <v>13934870</v>
      </c>
      <c r="C7" s="122">
        <v>13934870</v>
      </c>
      <c r="D7" s="122">
        <v>11643896.780230001</v>
      </c>
      <c r="E7" s="123">
        <v>28096092.780230001</v>
      </c>
    </row>
    <row r="8" spans="1:9" s="112" customFormat="1" x14ac:dyDescent="0.25">
      <c r="A8" s="124" t="s">
        <v>1847</v>
      </c>
      <c r="B8" s="125">
        <v>2545762.7000000002</v>
      </c>
      <c r="C8" s="125">
        <v>2545762.7000000002</v>
      </c>
      <c r="D8" s="125">
        <v>2108803.5402299999</v>
      </c>
      <c r="E8" s="126">
        <v>18560999.540229999</v>
      </c>
    </row>
    <row r="9" spans="1:9" s="112" customFormat="1" x14ac:dyDescent="0.25">
      <c r="A9" s="124" t="s">
        <v>1848</v>
      </c>
      <c r="B9" s="125">
        <v>9890125.6000000015</v>
      </c>
      <c r="C9" s="125">
        <v>9890125.6000000015</v>
      </c>
      <c r="D9" s="125">
        <v>8447049.6699999999</v>
      </c>
      <c r="E9" s="126">
        <v>8447049.6699999999</v>
      </c>
      <c r="F9" s="127"/>
    </row>
    <row r="10" spans="1:9" s="112" customFormat="1" x14ac:dyDescent="0.25">
      <c r="A10" s="124" t="s">
        <v>1849</v>
      </c>
      <c r="B10" s="125">
        <v>671806.7</v>
      </c>
      <c r="C10" s="125">
        <v>671806.7</v>
      </c>
      <c r="D10" s="125">
        <v>422181.5</v>
      </c>
      <c r="E10" s="126">
        <v>422181.5</v>
      </c>
    </row>
    <row r="11" spans="1:9" s="112" customFormat="1" x14ac:dyDescent="0.25">
      <c r="A11" s="124" t="s">
        <v>1850</v>
      </c>
      <c r="B11" s="125">
        <v>827175</v>
      </c>
      <c r="C11" s="125">
        <v>827175</v>
      </c>
      <c r="D11" s="125">
        <v>665862.06999999995</v>
      </c>
      <c r="E11" s="126">
        <v>665862.06999999995</v>
      </c>
    </row>
    <row r="12" spans="1:9" s="112" customFormat="1" ht="79.5" thickBot="1" x14ac:dyDescent="0.3">
      <c r="A12" s="128" t="s">
        <v>1851</v>
      </c>
      <c r="B12" s="129">
        <v>0</v>
      </c>
      <c r="C12" s="129">
        <v>0</v>
      </c>
      <c r="D12" s="129">
        <v>3622863.26</v>
      </c>
      <c r="E12" s="130">
        <v>3622863.26</v>
      </c>
      <c r="F12" s="127"/>
    </row>
    <row r="13" spans="1:9" s="112" customFormat="1" ht="16.5" thickBot="1" x14ac:dyDescent="0.3">
      <c r="A13" s="131" t="s">
        <v>1852</v>
      </c>
      <c r="B13" s="132">
        <v>15486000</v>
      </c>
      <c r="C13" s="132">
        <v>15486000</v>
      </c>
      <c r="D13" s="132">
        <v>15266760.04023</v>
      </c>
      <c r="E13" s="133">
        <v>15266760.040229999</v>
      </c>
      <c r="F13" s="127"/>
      <c r="I13" s="127"/>
    </row>
    <row r="14" spans="1:9" s="112" customFormat="1" ht="32.25" thickBot="1" x14ac:dyDescent="0.3">
      <c r="A14" s="134" t="s">
        <v>1853</v>
      </c>
      <c r="B14" s="135"/>
      <c r="C14" s="135"/>
      <c r="D14" s="135">
        <v>219239.95976999961</v>
      </c>
      <c r="E14" s="136"/>
      <c r="F14" s="127"/>
    </row>
    <row r="15" spans="1:9" x14ac:dyDescent="0.25">
      <c r="D15" s="137"/>
    </row>
    <row r="17" spans="1:5" x14ac:dyDescent="0.25">
      <c r="A17" s="240" t="s">
        <v>1854</v>
      </c>
      <c r="B17" s="240"/>
      <c r="C17" s="240"/>
      <c r="D17" s="240"/>
      <c r="E17" s="240"/>
    </row>
    <row r="18" spans="1:5" ht="16.5" thickBot="1" x14ac:dyDescent="0.3">
      <c r="A18" s="138"/>
      <c r="B18" s="138"/>
      <c r="C18" s="138"/>
      <c r="D18" s="138"/>
      <c r="E18" s="113" t="s">
        <v>164</v>
      </c>
    </row>
    <row r="19" spans="1:5" ht="63.75" thickBot="1" x14ac:dyDescent="0.3">
      <c r="A19" s="139" t="s">
        <v>1840</v>
      </c>
      <c r="B19" s="140" t="s">
        <v>1841</v>
      </c>
      <c r="C19" s="141" t="s">
        <v>1842</v>
      </c>
      <c r="D19" s="141" t="s">
        <v>1843</v>
      </c>
      <c r="E19" s="142" t="s">
        <v>1844</v>
      </c>
    </row>
    <row r="20" spans="1:5" x14ac:dyDescent="0.25">
      <c r="A20" s="143" t="s">
        <v>1845</v>
      </c>
      <c r="B20" s="144">
        <v>3097200</v>
      </c>
      <c r="C20" s="144">
        <v>3097200</v>
      </c>
      <c r="D20" s="144">
        <v>2926749.7</v>
      </c>
      <c r="E20" s="145">
        <v>2926749.7</v>
      </c>
    </row>
    <row r="21" spans="1:5" ht="31.5" x14ac:dyDescent="0.25">
      <c r="A21" s="121" t="s">
        <v>1846</v>
      </c>
      <c r="B21" s="122">
        <v>3097200</v>
      </c>
      <c r="C21" s="122">
        <v>3097200</v>
      </c>
      <c r="D21" s="122">
        <v>2926749.7</v>
      </c>
      <c r="E21" s="123">
        <v>2926749.7</v>
      </c>
    </row>
    <row r="22" spans="1:5" x14ac:dyDescent="0.25">
      <c r="A22" s="124" t="s">
        <v>1847</v>
      </c>
      <c r="B22" s="125">
        <v>770200</v>
      </c>
      <c r="C22" s="125">
        <v>770200</v>
      </c>
      <c r="D22" s="125">
        <v>439357.5</v>
      </c>
      <c r="E22" s="126">
        <v>439357.5</v>
      </c>
    </row>
    <row r="23" spans="1:5" x14ac:dyDescent="0.25">
      <c r="A23" s="124" t="s">
        <v>1848</v>
      </c>
      <c r="B23" s="125">
        <v>2320000</v>
      </c>
      <c r="C23" s="125">
        <v>2320000</v>
      </c>
      <c r="D23" s="125">
        <v>2357767</v>
      </c>
      <c r="E23" s="126">
        <v>2357767</v>
      </c>
    </row>
    <row r="24" spans="1:5" x14ac:dyDescent="0.25">
      <c r="A24" s="124" t="s">
        <v>1849</v>
      </c>
      <c r="B24" s="125">
        <v>4000</v>
      </c>
      <c r="C24" s="125">
        <v>4000</v>
      </c>
      <c r="D24" s="125">
        <v>12026.7</v>
      </c>
      <c r="E24" s="126">
        <v>12026.7</v>
      </c>
    </row>
    <row r="25" spans="1:5" x14ac:dyDescent="0.25">
      <c r="A25" s="124" t="s">
        <v>1850</v>
      </c>
      <c r="B25" s="125">
        <v>3000</v>
      </c>
      <c r="C25" s="125">
        <v>3000</v>
      </c>
      <c r="D25" s="125">
        <v>3164.8</v>
      </c>
      <c r="E25" s="126">
        <v>3164.8</v>
      </c>
    </row>
    <row r="26" spans="1:5" ht="79.5" thickBot="1" x14ac:dyDescent="0.3">
      <c r="A26" s="146" t="s">
        <v>1855</v>
      </c>
      <c r="B26" s="147"/>
      <c r="C26" s="147"/>
      <c r="D26" s="147">
        <v>114433.7</v>
      </c>
      <c r="E26" s="148">
        <v>114433.7</v>
      </c>
    </row>
    <row r="27" spans="1:5" ht="16.5" thickBot="1" x14ac:dyDescent="0.3">
      <c r="A27" s="134" t="s">
        <v>1852</v>
      </c>
      <c r="B27" s="149">
        <v>3097200</v>
      </c>
      <c r="C27" s="149">
        <v>3097200</v>
      </c>
      <c r="D27" s="149">
        <v>2926749.7</v>
      </c>
      <c r="E27" s="150">
        <v>2926749.7</v>
      </c>
    </row>
    <row r="28" spans="1:5" x14ac:dyDescent="0.25">
      <c r="A28" s="121" t="s">
        <v>1856</v>
      </c>
      <c r="B28" s="122"/>
      <c r="C28" s="122"/>
      <c r="D28" s="122">
        <v>170450.29999999981</v>
      </c>
      <c r="E28" s="123"/>
    </row>
    <row r="31" spans="1:5" x14ac:dyDescent="0.25">
      <c r="A31" s="240" t="s">
        <v>1857</v>
      </c>
      <c r="B31" s="240"/>
      <c r="C31" s="240"/>
      <c r="D31" s="240"/>
      <c r="E31" s="240"/>
    </row>
    <row r="32" spans="1:5" ht="16.5" thickBot="1" x14ac:dyDescent="0.3">
      <c r="A32" s="151"/>
      <c r="B32" s="151"/>
      <c r="C32" s="151"/>
      <c r="D32" s="151"/>
      <c r="E32" s="113" t="s">
        <v>164</v>
      </c>
    </row>
    <row r="33" spans="1:5" ht="63.75" thickBot="1" x14ac:dyDescent="0.3">
      <c r="A33" s="114" t="s">
        <v>1840</v>
      </c>
      <c r="B33" s="115" t="s">
        <v>1841</v>
      </c>
      <c r="C33" s="116" t="s">
        <v>1842</v>
      </c>
      <c r="D33" s="116" t="s">
        <v>1843</v>
      </c>
      <c r="E33" s="117" t="s">
        <v>1844</v>
      </c>
    </row>
    <row r="34" spans="1:5" x14ac:dyDescent="0.25">
      <c r="A34" s="152" t="s">
        <v>1845</v>
      </c>
      <c r="B34" s="153">
        <v>3097200</v>
      </c>
      <c r="C34" s="153">
        <v>3097200</v>
      </c>
      <c r="D34" s="153">
        <v>3085450</v>
      </c>
      <c r="E34" s="154">
        <v>3085450</v>
      </c>
    </row>
    <row r="35" spans="1:5" ht="31.5" x14ac:dyDescent="0.25">
      <c r="A35" s="155" t="s">
        <v>1846</v>
      </c>
      <c r="B35" s="156">
        <v>3097200</v>
      </c>
      <c r="C35" s="156">
        <v>3097200</v>
      </c>
      <c r="D35" s="122">
        <v>3085450</v>
      </c>
      <c r="E35" s="123">
        <v>3085450</v>
      </c>
    </row>
    <row r="36" spans="1:5" x14ac:dyDescent="0.25">
      <c r="A36" s="124" t="s">
        <v>1847</v>
      </c>
      <c r="B36" s="157">
        <v>406000</v>
      </c>
      <c r="C36" s="157">
        <v>406000</v>
      </c>
      <c r="D36" s="157">
        <v>387476</v>
      </c>
      <c r="E36" s="158">
        <v>387476</v>
      </c>
    </row>
    <row r="37" spans="1:5" x14ac:dyDescent="0.25">
      <c r="A37" s="159" t="s">
        <v>1848</v>
      </c>
      <c r="B37" s="157">
        <v>2531200</v>
      </c>
      <c r="C37" s="157">
        <v>2531200</v>
      </c>
      <c r="D37" s="157">
        <v>2298549.2999999998</v>
      </c>
      <c r="E37" s="158">
        <v>2298549.2999999998</v>
      </c>
    </row>
    <row r="38" spans="1:5" x14ac:dyDescent="0.25">
      <c r="A38" s="159" t="s">
        <v>1849</v>
      </c>
      <c r="B38" s="157">
        <v>40000</v>
      </c>
      <c r="C38" s="157">
        <v>40000</v>
      </c>
      <c r="D38" s="157">
        <v>19480</v>
      </c>
      <c r="E38" s="158">
        <v>19480</v>
      </c>
    </row>
    <row r="39" spans="1:5" x14ac:dyDescent="0.25">
      <c r="A39" s="124" t="s">
        <v>1850</v>
      </c>
      <c r="B39" s="157">
        <v>120000</v>
      </c>
      <c r="C39" s="157">
        <v>120000</v>
      </c>
      <c r="D39" s="157">
        <v>131334</v>
      </c>
      <c r="E39" s="158">
        <v>131334</v>
      </c>
    </row>
    <row r="40" spans="1:5" ht="79.5" thickBot="1" x14ac:dyDescent="0.3">
      <c r="A40" s="128" t="s">
        <v>1851</v>
      </c>
      <c r="B40" s="160">
        <v>0</v>
      </c>
      <c r="C40" s="160">
        <v>0</v>
      </c>
      <c r="D40" s="160">
        <v>248610.7</v>
      </c>
      <c r="E40" s="161">
        <v>248610.7</v>
      </c>
    </row>
    <row r="41" spans="1:5" ht="16.5" thickBot="1" x14ac:dyDescent="0.3">
      <c r="A41" s="162" t="s">
        <v>1852</v>
      </c>
      <c r="B41" s="163">
        <v>3097200</v>
      </c>
      <c r="C41" s="163">
        <v>3097200</v>
      </c>
      <c r="D41" s="132">
        <v>3085450</v>
      </c>
      <c r="E41" s="133">
        <v>3085450</v>
      </c>
    </row>
    <row r="42" spans="1:5" x14ac:dyDescent="0.25">
      <c r="A42" s="121" t="s">
        <v>1856</v>
      </c>
      <c r="B42" s="156"/>
      <c r="C42" s="156"/>
      <c r="D42" s="156">
        <v>11750</v>
      </c>
      <c r="E42" s="164"/>
    </row>
    <row r="45" spans="1:5" x14ac:dyDescent="0.25">
      <c r="A45" s="240" t="s">
        <v>1858</v>
      </c>
      <c r="B45" s="240"/>
      <c r="C45" s="240"/>
      <c r="D45" s="240"/>
      <c r="E45" s="240"/>
    </row>
    <row r="46" spans="1:5" ht="16.5" thickBot="1" x14ac:dyDescent="0.3">
      <c r="E46" s="113" t="s">
        <v>164</v>
      </c>
    </row>
    <row r="47" spans="1:5" ht="63.75" thickBot="1" x14ac:dyDescent="0.3">
      <c r="A47" s="139" t="s">
        <v>1840</v>
      </c>
      <c r="B47" s="140" t="s">
        <v>1841</v>
      </c>
      <c r="C47" s="141" t="s">
        <v>1842</v>
      </c>
      <c r="D47" s="141" t="s">
        <v>1843</v>
      </c>
      <c r="E47" s="142" t="s">
        <v>1844</v>
      </c>
    </row>
    <row r="48" spans="1:5" x14ac:dyDescent="0.25">
      <c r="A48" s="118" t="s">
        <v>1845</v>
      </c>
      <c r="B48" s="119">
        <v>3097200</v>
      </c>
      <c r="C48" s="119">
        <v>3097200</v>
      </c>
      <c r="D48" s="119">
        <v>3097200</v>
      </c>
      <c r="E48" s="120">
        <v>3097200</v>
      </c>
    </row>
    <row r="49" spans="1:5" ht="31.5" x14ac:dyDescent="0.25">
      <c r="A49" s="121" t="s">
        <v>1846</v>
      </c>
      <c r="B49" s="122">
        <v>1546070</v>
      </c>
      <c r="C49" s="122">
        <v>1546070</v>
      </c>
      <c r="D49" s="122">
        <v>3097200</v>
      </c>
      <c r="E49" s="123">
        <v>3097200</v>
      </c>
    </row>
    <row r="50" spans="1:5" x14ac:dyDescent="0.25">
      <c r="A50" s="124" t="s">
        <v>1847</v>
      </c>
      <c r="B50" s="125">
        <v>47562.7</v>
      </c>
      <c r="C50" s="125">
        <v>47562.7</v>
      </c>
      <c r="D50" s="125">
        <v>47562.7</v>
      </c>
      <c r="E50" s="126">
        <v>47562.7</v>
      </c>
    </row>
    <row r="51" spans="1:5" x14ac:dyDescent="0.25">
      <c r="A51" s="124" t="s">
        <v>1848</v>
      </c>
      <c r="B51" s="125">
        <v>2657758.6</v>
      </c>
      <c r="C51" s="125">
        <v>2657758.6</v>
      </c>
      <c r="D51" s="125">
        <v>1192428.6000000001</v>
      </c>
      <c r="E51" s="126">
        <v>1192428.6000000001</v>
      </c>
    </row>
    <row r="52" spans="1:5" x14ac:dyDescent="0.25">
      <c r="A52" s="124" t="s">
        <v>1849</v>
      </c>
      <c r="B52" s="125">
        <v>250406.7</v>
      </c>
      <c r="C52" s="125">
        <v>250406.7</v>
      </c>
      <c r="D52" s="125">
        <v>250406.7</v>
      </c>
      <c r="E52" s="126">
        <v>250406.7</v>
      </c>
    </row>
    <row r="53" spans="1:5" x14ac:dyDescent="0.25">
      <c r="A53" s="124" t="s">
        <v>1850</v>
      </c>
      <c r="B53" s="125">
        <v>141471.9</v>
      </c>
      <c r="C53" s="125">
        <v>141471.9</v>
      </c>
      <c r="D53" s="125">
        <v>55671.9</v>
      </c>
      <c r="E53" s="126">
        <v>55671.9</v>
      </c>
    </row>
    <row r="54" spans="1:5" ht="79.5" thickBot="1" x14ac:dyDescent="0.3">
      <c r="A54" s="128" t="s">
        <v>1851</v>
      </c>
      <c r="B54" s="129"/>
      <c r="C54" s="129"/>
      <c r="D54" s="129">
        <v>1551130</v>
      </c>
      <c r="E54" s="130">
        <v>1551130</v>
      </c>
    </row>
    <row r="55" spans="1:5" ht="16.5" thickBot="1" x14ac:dyDescent="0.3">
      <c r="A55" s="162" t="s">
        <v>1852</v>
      </c>
      <c r="B55" s="165">
        <v>3097200</v>
      </c>
      <c r="C55" s="165">
        <v>3097200</v>
      </c>
      <c r="D55" s="165">
        <v>3097200</v>
      </c>
      <c r="E55" s="133">
        <v>3097200</v>
      </c>
    </row>
    <row r="58" spans="1:5" x14ac:dyDescent="0.25">
      <c r="A58" s="240" t="s">
        <v>1859</v>
      </c>
      <c r="B58" s="240"/>
      <c r="C58" s="240"/>
      <c r="D58" s="240"/>
      <c r="E58" s="240"/>
    </row>
    <row r="59" spans="1:5" ht="16.5" thickBot="1" x14ac:dyDescent="0.3">
      <c r="E59" s="113" t="s">
        <v>164</v>
      </c>
    </row>
    <row r="60" spans="1:5" ht="63.75" thickBot="1" x14ac:dyDescent="0.3">
      <c r="A60" s="139" t="s">
        <v>1840</v>
      </c>
      <c r="B60" s="140" t="s">
        <v>1841</v>
      </c>
      <c r="C60" s="141" t="s">
        <v>1842</v>
      </c>
      <c r="D60" s="141" t="s">
        <v>1843</v>
      </c>
      <c r="E60" s="142" t="s">
        <v>1844</v>
      </c>
    </row>
    <row r="61" spans="1:5" x14ac:dyDescent="0.25">
      <c r="A61" s="143" t="s">
        <v>1845</v>
      </c>
      <c r="B61" s="144">
        <v>3097200</v>
      </c>
      <c r="C61" s="144">
        <v>3097200</v>
      </c>
      <c r="D61" s="144">
        <v>3089112.4402299998</v>
      </c>
      <c r="E61" s="145">
        <v>3089112.4402299998</v>
      </c>
    </row>
    <row r="62" spans="1:5" ht="31.5" x14ac:dyDescent="0.25">
      <c r="A62" s="121" t="s">
        <v>1846</v>
      </c>
      <c r="B62" s="122">
        <v>3097200</v>
      </c>
      <c r="C62" s="122">
        <v>3097200</v>
      </c>
      <c r="D62" s="122">
        <v>3089112.4402300003</v>
      </c>
      <c r="E62" s="123">
        <v>3089112.4402300003</v>
      </c>
    </row>
    <row r="63" spans="1:5" x14ac:dyDescent="0.25">
      <c r="A63" s="124" t="s">
        <v>1847</v>
      </c>
      <c r="B63" s="125">
        <v>920000</v>
      </c>
      <c r="C63" s="125">
        <v>920000</v>
      </c>
      <c r="D63" s="125">
        <v>834809.54023000004</v>
      </c>
      <c r="E63" s="126">
        <v>834809.54023000004</v>
      </c>
    </row>
    <row r="64" spans="1:5" x14ac:dyDescent="0.25">
      <c r="A64" s="124" t="s">
        <v>1848</v>
      </c>
      <c r="B64" s="125">
        <v>1765000</v>
      </c>
      <c r="C64" s="125">
        <v>1765000</v>
      </c>
      <c r="D64" s="125">
        <v>709831.07000000007</v>
      </c>
      <c r="E64" s="126">
        <v>709831.07000000007</v>
      </c>
    </row>
    <row r="65" spans="1:5" x14ac:dyDescent="0.25">
      <c r="A65" s="124" t="s">
        <v>1849</v>
      </c>
      <c r="B65" s="125">
        <v>150000</v>
      </c>
      <c r="C65" s="125">
        <v>150000</v>
      </c>
      <c r="D65" s="125">
        <v>3260</v>
      </c>
      <c r="E65" s="126">
        <v>3260</v>
      </c>
    </row>
    <row r="66" spans="1:5" x14ac:dyDescent="0.25">
      <c r="A66" s="124" t="s">
        <v>1850</v>
      </c>
      <c r="B66" s="125">
        <v>262200</v>
      </c>
      <c r="C66" s="125">
        <v>262200</v>
      </c>
      <c r="D66" s="125">
        <v>117451.27</v>
      </c>
      <c r="E66" s="126">
        <v>117451.27</v>
      </c>
    </row>
    <row r="67" spans="1:5" ht="79.5" thickBot="1" x14ac:dyDescent="0.3">
      <c r="A67" s="146" t="s">
        <v>1851</v>
      </c>
      <c r="B67" s="147"/>
      <c r="C67" s="147"/>
      <c r="D67" s="147">
        <v>1423760.56</v>
      </c>
      <c r="E67" s="148">
        <v>1423760.56</v>
      </c>
    </row>
    <row r="68" spans="1:5" ht="16.5" thickBot="1" x14ac:dyDescent="0.3">
      <c r="A68" s="134" t="s">
        <v>1852</v>
      </c>
      <c r="B68" s="149">
        <v>3097200</v>
      </c>
      <c r="C68" s="149">
        <v>3097200</v>
      </c>
      <c r="D68" s="149">
        <v>3089112.4402300003</v>
      </c>
      <c r="E68" s="150">
        <v>3089112.4402300003</v>
      </c>
    </row>
    <row r="69" spans="1:5" x14ac:dyDescent="0.25">
      <c r="A69" s="121" t="s">
        <v>1856</v>
      </c>
      <c r="B69" s="122"/>
      <c r="C69" s="122"/>
      <c r="D69" s="166">
        <v>8087.5597699997015</v>
      </c>
      <c r="E69" s="167"/>
    </row>
    <row r="72" spans="1:5" x14ac:dyDescent="0.25">
      <c r="A72" s="240" t="s">
        <v>1860</v>
      </c>
      <c r="B72" s="240"/>
      <c r="C72" s="240"/>
      <c r="D72" s="240"/>
      <c r="E72" s="240"/>
    </row>
    <row r="73" spans="1:5" ht="16.5" thickBot="1" x14ac:dyDescent="0.3">
      <c r="E73" s="113" t="s">
        <v>164</v>
      </c>
    </row>
    <row r="74" spans="1:5" ht="63.75" thickBot="1" x14ac:dyDescent="0.3">
      <c r="A74" s="139" t="s">
        <v>1840</v>
      </c>
      <c r="B74" s="140" t="s">
        <v>1841</v>
      </c>
      <c r="C74" s="141" t="s">
        <v>1842</v>
      </c>
      <c r="D74" s="141" t="s">
        <v>1843</v>
      </c>
      <c r="E74" s="142" t="s">
        <v>1844</v>
      </c>
    </row>
    <row r="75" spans="1:5" x14ac:dyDescent="0.25">
      <c r="A75" s="143" t="s">
        <v>1845</v>
      </c>
      <c r="B75" s="144">
        <v>3097200</v>
      </c>
      <c r="C75" s="144">
        <v>3097200</v>
      </c>
      <c r="D75" s="144">
        <v>3068247.9</v>
      </c>
      <c r="E75" s="145">
        <v>3068247.9</v>
      </c>
    </row>
    <row r="76" spans="1:5" ht="31.5" x14ac:dyDescent="0.25">
      <c r="A76" s="121" t="s">
        <v>1846</v>
      </c>
      <c r="B76" s="122">
        <v>3097200</v>
      </c>
      <c r="C76" s="122">
        <v>3097200</v>
      </c>
      <c r="D76" s="122">
        <v>3068247.9</v>
      </c>
      <c r="E76" s="123">
        <v>3068247.9</v>
      </c>
    </row>
    <row r="77" spans="1:5" x14ac:dyDescent="0.25">
      <c r="A77" s="124" t="s">
        <v>1847</v>
      </c>
      <c r="B77" s="125">
        <v>402000</v>
      </c>
      <c r="C77" s="125">
        <v>402000</v>
      </c>
      <c r="D77" s="125">
        <v>399597.8</v>
      </c>
      <c r="E77" s="126">
        <v>399597.8</v>
      </c>
    </row>
    <row r="78" spans="1:5" x14ac:dyDescent="0.25">
      <c r="A78" s="124" t="s">
        <v>1848</v>
      </c>
      <c r="B78" s="125">
        <v>2081500</v>
      </c>
      <c r="C78" s="125">
        <v>2081500</v>
      </c>
      <c r="D78" s="125">
        <v>1888473.7</v>
      </c>
      <c r="E78" s="126">
        <v>1888473.7</v>
      </c>
    </row>
    <row r="79" spans="1:5" x14ac:dyDescent="0.25">
      <c r="A79" s="124" t="s">
        <v>1849</v>
      </c>
      <c r="B79" s="125">
        <v>227400</v>
      </c>
      <c r="C79" s="125">
        <v>227400</v>
      </c>
      <c r="D79" s="125">
        <v>137008</v>
      </c>
      <c r="E79" s="126">
        <v>137008</v>
      </c>
    </row>
    <row r="80" spans="1:5" x14ac:dyDescent="0.25">
      <c r="A80" s="124" t="s">
        <v>1850</v>
      </c>
      <c r="B80" s="125">
        <v>386300</v>
      </c>
      <c r="C80" s="125">
        <v>386300</v>
      </c>
      <c r="D80" s="125">
        <v>358240.1</v>
      </c>
      <c r="E80" s="126">
        <v>358240.1</v>
      </c>
    </row>
    <row r="81" spans="1:5" ht="79.5" thickBot="1" x14ac:dyDescent="0.3">
      <c r="A81" s="146" t="s">
        <v>1851</v>
      </c>
      <c r="B81" s="147"/>
      <c r="C81" s="147"/>
      <c r="D81" s="147">
        <v>284928.3</v>
      </c>
      <c r="E81" s="148">
        <v>284928.3</v>
      </c>
    </row>
    <row r="82" spans="1:5" ht="16.5" thickBot="1" x14ac:dyDescent="0.3">
      <c r="A82" s="134" t="s">
        <v>1852</v>
      </c>
      <c r="B82" s="149">
        <v>3097200</v>
      </c>
      <c r="C82" s="149">
        <v>3097200</v>
      </c>
      <c r="D82" s="149">
        <v>3068247.9</v>
      </c>
      <c r="E82" s="150">
        <v>3068247.9</v>
      </c>
    </row>
    <row r="83" spans="1:5" x14ac:dyDescent="0.25">
      <c r="A83" s="121" t="s">
        <v>1856</v>
      </c>
      <c r="B83" s="122"/>
      <c r="C83" s="122"/>
      <c r="D83" s="122">
        <v>28952.100000000093</v>
      </c>
      <c r="E83" s="123"/>
    </row>
  </sheetData>
  <mergeCells count="7">
    <mergeCell ref="A72:E72"/>
    <mergeCell ref="A2:E2"/>
    <mergeCell ref="A3:E3"/>
    <mergeCell ref="A17:E17"/>
    <mergeCell ref="A31:E31"/>
    <mergeCell ref="A45:E45"/>
    <mergeCell ref="A58:E58"/>
  </mergeCells>
  <pageMargins left="0.51181102362204722" right="0.19685039370078741" top="0.59055118110236227" bottom="0.59055118110236227" header="0.31496062992125984" footer="0.31496062992125984"/>
  <pageSetup paperSize="9" orientation="landscape" r:id="rId1"/>
  <rowBreaks count="5" manualBreakCount="5">
    <brk id="15" max="16383" man="1"/>
    <brk id="28" max="16383" man="1"/>
    <brk id="42" max="16383" man="1"/>
    <brk id="55" max="16383" man="1"/>
    <brk id="6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20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241" t="s">
        <v>177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30" x14ac:dyDescent="0.25">
      <c r="A2" s="242" t="s">
        <v>178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 t="s">
        <v>179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</row>
    <row r="4" spans="1:30" x14ac:dyDescent="0.25">
      <c r="A4" s="244" t="s">
        <v>180</v>
      </c>
      <c r="B4" s="244" t="s">
        <v>181</v>
      </c>
      <c r="C4" s="6"/>
      <c r="D4" s="6"/>
      <c r="E4" s="6"/>
      <c r="F4" s="244" t="s">
        <v>182</v>
      </c>
      <c r="G4" s="244" t="s">
        <v>183</v>
      </c>
      <c r="H4" s="244" t="s">
        <v>184</v>
      </c>
      <c r="I4" s="244" t="s">
        <v>185</v>
      </c>
      <c r="J4" s="244" t="s">
        <v>186</v>
      </c>
      <c r="K4" s="6" t="s">
        <v>187</v>
      </c>
      <c r="L4" s="7" t="s">
        <v>188</v>
      </c>
      <c r="M4" s="6" t="s">
        <v>189</v>
      </c>
      <c r="N4" s="6" t="s">
        <v>190</v>
      </c>
      <c r="O4" s="247" t="s">
        <v>191</v>
      </c>
      <c r="P4" s="248"/>
      <c r="Q4" s="249"/>
      <c r="R4" s="244" t="s">
        <v>192</v>
      </c>
      <c r="S4" s="247" t="s">
        <v>193</v>
      </c>
      <c r="T4" s="248"/>
      <c r="U4" s="249"/>
      <c r="V4" s="244" t="s">
        <v>194</v>
      </c>
      <c r="W4" s="244" t="s">
        <v>195</v>
      </c>
      <c r="X4" s="247" t="s">
        <v>196</v>
      </c>
      <c r="Y4" s="249"/>
      <c r="Z4" s="244" t="s">
        <v>197</v>
      </c>
      <c r="AA4" s="244" t="s">
        <v>198</v>
      </c>
      <c r="AB4" s="244" t="s">
        <v>199</v>
      </c>
      <c r="AC4" s="244" t="s">
        <v>200</v>
      </c>
      <c r="AD4" s="244" t="s">
        <v>201</v>
      </c>
    </row>
    <row r="5" spans="1:30" x14ac:dyDescent="0.25">
      <c r="A5" s="245"/>
      <c r="B5" s="245"/>
      <c r="C5" s="8"/>
      <c r="D5" s="8"/>
      <c r="E5" s="8"/>
      <c r="F5" s="245"/>
      <c r="G5" s="245"/>
      <c r="H5" s="245"/>
      <c r="I5" s="245"/>
      <c r="J5" s="245"/>
      <c r="K5" s="8" t="s">
        <v>202</v>
      </c>
      <c r="L5" s="9" t="s">
        <v>202</v>
      </c>
      <c r="M5" s="8" t="s">
        <v>202</v>
      </c>
      <c r="N5" s="8" t="s">
        <v>202</v>
      </c>
      <c r="O5" s="244">
        <f>+SUBTOTAL(9,O10:O152)/1000</f>
        <v>139140.95300000001</v>
      </c>
      <c r="P5" s="244" t="s">
        <v>203</v>
      </c>
      <c r="Q5" s="244" t="s">
        <v>204</v>
      </c>
      <c r="R5" s="245"/>
      <c r="S5" s="244" t="s">
        <v>205</v>
      </c>
      <c r="T5" s="6" t="s">
        <v>206</v>
      </c>
      <c r="U5" s="244" t="s">
        <v>207</v>
      </c>
      <c r="V5" s="245"/>
      <c r="W5" s="245"/>
      <c r="X5" s="244" t="s">
        <v>208</v>
      </c>
      <c r="Y5" s="244" t="s">
        <v>209</v>
      </c>
      <c r="Z5" s="245"/>
      <c r="AA5" s="245"/>
      <c r="AB5" s="245"/>
      <c r="AC5" s="245"/>
      <c r="AD5" s="245"/>
    </row>
    <row r="6" spans="1:30" x14ac:dyDescent="0.25">
      <c r="A6" s="245"/>
      <c r="B6" s="245"/>
      <c r="C6" s="8"/>
      <c r="D6" s="8"/>
      <c r="E6" s="8"/>
      <c r="F6" s="245"/>
      <c r="G6" s="245"/>
      <c r="H6" s="245"/>
      <c r="I6" s="245"/>
      <c r="J6" s="245"/>
      <c r="K6" s="8"/>
      <c r="L6" s="9"/>
      <c r="M6" s="8"/>
      <c r="N6" s="8"/>
      <c r="O6" s="245"/>
      <c r="P6" s="245"/>
      <c r="Q6" s="245"/>
      <c r="R6" s="245"/>
      <c r="S6" s="245"/>
      <c r="T6" s="8" t="s">
        <v>210</v>
      </c>
      <c r="U6" s="245"/>
      <c r="V6" s="245"/>
      <c r="W6" s="245"/>
      <c r="X6" s="245"/>
      <c r="Y6" s="245"/>
      <c r="Z6" s="245"/>
      <c r="AA6" s="245"/>
      <c r="AB6" s="245"/>
      <c r="AC6" s="245"/>
      <c r="AD6" s="245"/>
    </row>
    <row r="7" spans="1:30" x14ac:dyDescent="0.25">
      <c r="A7" s="245"/>
      <c r="B7" s="245"/>
      <c r="C7" s="8"/>
      <c r="D7" s="8"/>
      <c r="E7" s="8"/>
      <c r="F7" s="245"/>
      <c r="G7" s="245"/>
      <c r="H7" s="245"/>
      <c r="I7" s="245"/>
      <c r="J7" s="245"/>
      <c r="K7" s="8"/>
      <c r="L7" s="9"/>
      <c r="M7" s="8"/>
      <c r="N7" s="8"/>
      <c r="O7" s="245"/>
      <c r="P7" s="245"/>
      <c r="Q7" s="245"/>
      <c r="R7" s="245"/>
      <c r="S7" s="245"/>
      <c r="T7" s="8" t="s">
        <v>211</v>
      </c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0" x14ac:dyDescent="0.25">
      <c r="A8" s="246"/>
      <c r="B8" s="246"/>
      <c r="C8" s="10"/>
      <c r="D8" s="10"/>
      <c r="E8" s="10"/>
      <c r="F8" s="246"/>
      <c r="G8" s="246"/>
      <c r="H8" s="246"/>
      <c r="I8" s="246"/>
      <c r="J8" s="246"/>
      <c r="K8" s="10"/>
      <c r="L8" s="11"/>
      <c r="M8" s="10"/>
      <c r="N8" s="10"/>
      <c r="O8" s="246"/>
      <c r="P8" s="246"/>
      <c r="Q8" s="246"/>
      <c r="R8" s="246"/>
      <c r="S8" s="246"/>
      <c r="T8" s="10" t="s">
        <v>212</v>
      </c>
      <c r="U8" s="246"/>
      <c r="V8" s="246"/>
      <c r="W8" s="246"/>
      <c r="X8" s="246"/>
      <c r="Y8" s="246"/>
      <c r="Z8" s="246"/>
      <c r="AA8" s="246"/>
      <c r="AB8" s="246"/>
      <c r="AC8" s="246"/>
      <c r="AD8" s="246"/>
    </row>
    <row r="9" spans="1:30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26.25" hidden="1" x14ac:dyDescent="0.25">
      <c r="A10" s="12" t="s">
        <v>213</v>
      </c>
      <c r="B10" s="12" t="s">
        <v>214</v>
      </c>
      <c r="C10" s="12" t="s">
        <v>17</v>
      </c>
      <c r="D10" s="12" t="s">
        <v>21</v>
      </c>
      <c r="E10" s="12" t="s">
        <v>215</v>
      </c>
      <c r="F10" s="12" t="s">
        <v>216</v>
      </c>
      <c r="G10" s="12"/>
      <c r="H10" s="12" t="s">
        <v>217</v>
      </c>
      <c r="I10" s="12" t="s">
        <v>218</v>
      </c>
      <c r="J10" s="12" t="s">
        <v>22</v>
      </c>
      <c r="K10" s="12" t="s">
        <v>219</v>
      </c>
      <c r="L10" s="13">
        <v>43847</v>
      </c>
      <c r="M10" s="12" t="s">
        <v>220</v>
      </c>
      <c r="N10" s="12" t="s">
        <v>221</v>
      </c>
      <c r="O10" s="14">
        <v>4000000</v>
      </c>
      <c r="P10" s="14">
        <v>4000000</v>
      </c>
      <c r="Q10" s="12">
        <v>0</v>
      </c>
      <c r="R10" s="12" t="s">
        <v>23</v>
      </c>
      <c r="S10" s="12" t="s">
        <v>222</v>
      </c>
      <c r="T10" s="12" t="s">
        <v>223</v>
      </c>
      <c r="U10" s="12" t="s">
        <v>224</v>
      </c>
      <c r="V10" s="12" t="s">
        <v>225</v>
      </c>
      <c r="W10" s="12" t="s">
        <v>226</v>
      </c>
      <c r="X10" s="12" t="s">
        <v>227</v>
      </c>
      <c r="Y10" s="12" t="s">
        <v>228</v>
      </c>
      <c r="Z10" s="12" t="s">
        <v>229</v>
      </c>
      <c r="AA10" s="12" t="s">
        <v>230</v>
      </c>
      <c r="AB10" s="12" t="s">
        <v>221</v>
      </c>
      <c r="AC10" s="12" t="s">
        <v>231</v>
      </c>
      <c r="AD10" s="12" t="s">
        <v>230</v>
      </c>
    </row>
    <row r="11" spans="1:30" hidden="1" x14ac:dyDescent="0.25">
      <c r="A11" s="12" t="s">
        <v>213</v>
      </c>
      <c r="B11" s="12" t="s">
        <v>214</v>
      </c>
      <c r="C11" s="12" t="s">
        <v>17</v>
      </c>
      <c r="D11" s="12" t="s">
        <v>21</v>
      </c>
      <c r="E11" s="12" t="s">
        <v>232</v>
      </c>
      <c r="F11" s="12" t="s">
        <v>216</v>
      </c>
      <c r="G11" s="12" t="s">
        <v>233</v>
      </c>
      <c r="H11" s="12" t="s">
        <v>234</v>
      </c>
      <c r="I11" s="12" t="s">
        <v>218</v>
      </c>
      <c r="J11" s="12" t="s">
        <v>24</v>
      </c>
      <c r="K11" s="12" t="s">
        <v>235</v>
      </c>
      <c r="L11" s="13">
        <v>43867</v>
      </c>
      <c r="M11" s="12" t="s">
        <v>236</v>
      </c>
      <c r="N11" s="12" t="s">
        <v>237</v>
      </c>
      <c r="O11" s="14">
        <v>1899980</v>
      </c>
      <c r="P11" s="14">
        <v>1899980</v>
      </c>
      <c r="Q11" s="12">
        <v>0</v>
      </c>
      <c r="R11" s="12" t="s">
        <v>25</v>
      </c>
      <c r="S11" s="12" t="s">
        <v>238</v>
      </c>
      <c r="T11" s="12" t="s">
        <v>223</v>
      </c>
      <c r="U11" s="12" t="s">
        <v>239</v>
      </c>
      <c r="V11" s="12" t="s">
        <v>225</v>
      </c>
      <c r="W11" s="12" t="s">
        <v>226</v>
      </c>
      <c r="X11" s="12" t="s">
        <v>240</v>
      </c>
      <c r="Y11" s="12" t="s">
        <v>241</v>
      </c>
      <c r="Z11" s="12" t="s">
        <v>242</v>
      </c>
      <c r="AA11" s="12" t="s">
        <v>243</v>
      </c>
      <c r="AB11" s="12" t="s">
        <v>244</v>
      </c>
      <c r="AC11" s="12" t="s">
        <v>245</v>
      </c>
      <c r="AD11" s="12" t="s">
        <v>230</v>
      </c>
    </row>
    <row r="12" spans="1:30" hidden="1" x14ac:dyDescent="0.25">
      <c r="A12" s="12" t="s">
        <v>213</v>
      </c>
      <c r="B12" s="12" t="s">
        <v>214</v>
      </c>
      <c r="C12" s="12" t="s">
        <v>17</v>
      </c>
      <c r="D12" s="12" t="s">
        <v>21</v>
      </c>
      <c r="E12" s="12" t="s">
        <v>232</v>
      </c>
      <c r="F12" s="12" t="s">
        <v>216</v>
      </c>
      <c r="G12" s="12" t="s">
        <v>233</v>
      </c>
      <c r="H12" s="12" t="s">
        <v>234</v>
      </c>
      <c r="I12" s="12" t="s">
        <v>218</v>
      </c>
      <c r="J12" s="12" t="s">
        <v>24</v>
      </c>
      <c r="K12" s="12" t="s">
        <v>246</v>
      </c>
      <c r="L12" s="13">
        <v>43867</v>
      </c>
      <c r="M12" s="12" t="s">
        <v>247</v>
      </c>
      <c r="N12" s="12" t="s">
        <v>237</v>
      </c>
      <c r="O12" s="14">
        <v>2349990</v>
      </c>
      <c r="P12" s="14">
        <v>2349990</v>
      </c>
      <c r="Q12" s="12">
        <v>0</v>
      </c>
      <c r="R12" s="12" t="s">
        <v>26</v>
      </c>
      <c r="S12" s="12" t="s">
        <v>238</v>
      </c>
      <c r="T12" s="12" t="s">
        <v>223</v>
      </c>
      <c r="U12" s="12" t="s">
        <v>239</v>
      </c>
      <c r="V12" s="12" t="s">
        <v>225</v>
      </c>
      <c r="W12" s="12" t="s">
        <v>226</v>
      </c>
      <c r="X12" s="12" t="s">
        <v>240</v>
      </c>
      <c r="Y12" s="12" t="s">
        <v>241</v>
      </c>
      <c r="Z12" s="12" t="s">
        <v>248</v>
      </c>
      <c r="AA12" s="12" t="s">
        <v>246</v>
      </c>
      <c r="AB12" s="12" t="s">
        <v>249</v>
      </c>
      <c r="AC12" s="12" t="s">
        <v>250</v>
      </c>
      <c r="AD12" s="12" t="s">
        <v>230</v>
      </c>
    </row>
    <row r="13" spans="1:30" hidden="1" x14ac:dyDescent="0.25">
      <c r="A13" s="12" t="s">
        <v>213</v>
      </c>
      <c r="B13" s="12" t="s">
        <v>214</v>
      </c>
      <c r="C13" s="12" t="s">
        <v>17</v>
      </c>
      <c r="D13" s="12" t="s">
        <v>21</v>
      </c>
      <c r="E13" s="12" t="s">
        <v>232</v>
      </c>
      <c r="F13" s="12" t="s">
        <v>216</v>
      </c>
      <c r="G13" s="12" t="s">
        <v>251</v>
      </c>
      <c r="H13" s="12" t="s">
        <v>252</v>
      </c>
      <c r="I13" s="12" t="s">
        <v>218</v>
      </c>
      <c r="J13" s="12" t="s">
        <v>27</v>
      </c>
      <c r="K13" s="12" t="s">
        <v>253</v>
      </c>
      <c r="L13" s="13">
        <v>43872</v>
      </c>
      <c r="M13" s="12" t="s">
        <v>254</v>
      </c>
      <c r="N13" s="12" t="s">
        <v>255</v>
      </c>
      <c r="O13" s="14">
        <v>181186200</v>
      </c>
      <c r="P13" s="14">
        <v>181186200</v>
      </c>
      <c r="Q13" s="12">
        <v>0</v>
      </c>
      <c r="R13" s="12" t="s">
        <v>28</v>
      </c>
      <c r="S13" s="12" t="s">
        <v>256</v>
      </c>
      <c r="T13" s="12" t="s">
        <v>223</v>
      </c>
      <c r="U13" s="12" t="s">
        <v>257</v>
      </c>
      <c r="V13" s="12" t="s">
        <v>225</v>
      </c>
      <c r="W13" s="12" t="s">
        <v>226</v>
      </c>
      <c r="X13" s="12" t="s">
        <v>258</v>
      </c>
      <c r="Y13" s="12" t="s">
        <v>259</v>
      </c>
      <c r="Z13" s="12" t="s">
        <v>260</v>
      </c>
      <c r="AA13" s="12" t="s">
        <v>219</v>
      </c>
      <c r="AB13" s="12" t="s">
        <v>261</v>
      </c>
      <c r="AC13" s="12" t="s">
        <v>262</v>
      </c>
      <c r="AD13" s="12" t="s">
        <v>230</v>
      </c>
    </row>
    <row r="14" spans="1:30" ht="26.25" hidden="1" x14ac:dyDescent="0.25">
      <c r="A14" s="12" t="s">
        <v>213</v>
      </c>
      <c r="B14" s="12" t="s">
        <v>214</v>
      </c>
      <c r="C14" s="12" t="s">
        <v>17</v>
      </c>
      <c r="D14" s="12" t="s">
        <v>21</v>
      </c>
      <c r="E14" s="12" t="s">
        <v>232</v>
      </c>
      <c r="F14" s="12" t="s">
        <v>216</v>
      </c>
      <c r="G14" s="12"/>
      <c r="H14" s="12" t="s">
        <v>217</v>
      </c>
      <c r="I14" s="12" t="s">
        <v>218</v>
      </c>
      <c r="J14" s="12" t="s">
        <v>27</v>
      </c>
      <c r="K14" s="12" t="s">
        <v>263</v>
      </c>
      <c r="L14" s="13">
        <v>43860</v>
      </c>
      <c r="M14" s="12" t="s">
        <v>264</v>
      </c>
      <c r="N14" s="12" t="s">
        <v>244</v>
      </c>
      <c r="O14" s="14">
        <v>3400000</v>
      </c>
      <c r="P14" s="14">
        <v>3400000</v>
      </c>
      <c r="Q14" s="12">
        <v>0</v>
      </c>
      <c r="R14" s="12" t="s">
        <v>29</v>
      </c>
      <c r="S14" s="12" t="s">
        <v>265</v>
      </c>
      <c r="T14" s="12" t="s">
        <v>266</v>
      </c>
      <c r="U14" s="12" t="s">
        <v>267</v>
      </c>
      <c r="V14" s="12" t="s">
        <v>225</v>
      </c>
      <c r="W14" s="12" t="s">
        <v>226</v>
      </c>
      <c r="X14" s="12" t="s">
        <v>268</v>
      </c>
      <c r="Y14" s="12" t="s">
        <v>269</v>
      </c>
      <c r="Z14" s="12" t="s">
        <v>270</v>
      </c>
      <c r="AA14" s="12" t="s">
        <v>271</v>
      </c>
      <c r="AB14" s="12" t="s">
        <v>272</v>
      </c>
      <c r="AC14" s="12" t="s">
        <v>273</v>
      </c>
      <c r="AD14" s="12" t="s">
        <v>230</v>
      </c>
    </row>
    <row r="15" spans="1:30" hidden="1" x14ac:dyDescent="0.25">
      <c r="A15" s="12" t="s">
        <v>213</v>
      </c>
      <c r="B15" s="12" t="s">
        <v>214</v>
      </c>
      <c r="C15" s="12" t="s">
        <v>17</v>
      </c>
      <c r="D15" s="12" t="s">
        <v>21</v>
      </c>
      <c r="E15" s="12" t="s">
        <v>232</v>
      </c>
      <c r="F15" s="12" t="s">
        <v>216</v>
      </c>
      <c r="G15" s="12" t="s">
        <v>251</v>
      </c>
      <c r="H15" s="12" t="s">
        <v>252</v>
      </c>
      <c r="I15" s="12" t="s">
        <v>218</v>
      </c>
      <c r="J15" s="12" t="s">
        <v>27</v>
      </c>
      <c r="K15" s="12" t="s">
        <v>274</v>
      </c>
      <c r="L15" s="13">
        <v>43885</v>
      </c>
      <c r="M15" s="12" t="s">
        <v>275</v>
      </c>
      <c r="N15" s="12" t="s">
        <v>276</v>
      </c>
      <c r="O15" s="14">
        <v>44800000</v>
      </c>
      <c r="P15" s="14">
        <v>44800000</v>
      </c>
      <c r="Q15" s="12">
        <v>0</v>
      </c>
      <c r="R15" s="12" t="s">
        <v>30</v>
      </c>
      <c r="S15" s="12" t="s">
        <v>277</v>
      </c>
      <c r="T15" s="12" t="s">
        <v>223</v>
      </c>
      <c r="U15" s="12" t="s">
        <v>278</v>
      </c>
      <c r="V15" s="12" t="s">
        <v>225</v>
      </c>
      <c r="W15" s="12" t="s">
        <v>226</v>
      </c>
      <c r="X15" s="12" t="s">
        <v>279</v>
      </c>
      <c r="Y15" s="12" t="s">
        <v>280</v>
      </c>
      <c r="Z15" s="12" t="s">
        <v>260</v>
      </c>
      <c r="AA15" s="12" t="s">
        <v>281</v>
      </c>
      <c r="AB15" s="12" t="s">
        <v>282</v>
      </c>
      <c r="AC15" s="12" t="s">
        <v>283</v>
      </c>
      <c r="AD15" s="12" t="s">
        <v>230</v>
      </c>
    </row>
    <row r="16" spans="1:30" hidden="1" x14ac:dyDescent="0.25">
      <c r="A16" s="12" t="s">
        <v>213</v>
      </c>
      <c r="B16" s="12" t="s">
        <v>214</v>
      </c>
      <c r="C16" s="12" t="s">
        <v>17</v>
      </c>
      <c r="D16" s="12" t="s">
        <v>21</v>
      </c>
      <c r="E16" s="12" t="s">
        <v>232</v>
      </c>
      <c r="F16" s="12" t="s">
        <v>216</v>
      </c>
      <c r="G16" s="12" t="s">
        <v>233</v>
      </c>
      <c r="H16" s="12" t="s">
        <v>234</v>
      </c>
      <c r="I16" s="12" t="s">
        <v>218</v>
      </c>
      <c r="J16" s="12" t="s">
        <v>27</v>
      </c>
      <c r="K16" s="12" t="s">
        <v>284</v>
      </c>
      <c r="L16" s="13">
        <v>43885</v>
      </c>
      <c r="M16" s="12" t="s">
        <v>285</v>
      </c>
      <c r="N16" s="12" t="s">
        <v>276</v>
      </c>
      <c r="O16" s="14">
        <v>1099000</v>
      </c>
      <c r="P16" s="14">
        <v>1099000</v>
      </c>
      <c r="Q16" s="12">
        <v>0</v>
      </c>
      <c r="R16" s="12" t="s">
        <v>31</v>
      </c>
      <c r="S16" s="12" t="s">
        <v>286</v>
      </c>
      <c r="T16" s="12" t="s">
        <v>223</v>
      </c>
      <c r="U16" s="12" t="s">
        <v>287</v>
      </c>
      <c r="V16" s="12" t="s">
        <v>225</v>
      </c>
      <c r="W16" s="12" t="s">
        <v>226</v>
      </c>
      <c r="X16" s="12" t="s">
        <v>288</v>
      </c>
      <c r="Y16" s="12" t="s">
        <v>289</v>
      </c>
      <c r="Z16" s="12" t="s">
        <v>290</v>
      </c>
      <c r="AA16" s="12" t="s">
        <v>291</v>
      </c>
      <c r="AB16" s="12" t="s">
        <v>282</v>
      </c>
      <c r="AC16" s="12" t="s">
        <v>292</v>
      </c>
      <c r="AD16" s="12" t="s">
        <v>230</v>
      </c>
    </row>
    <row r="17" spans="1:30" ht="26.25" hidden="1" x14ac:dyDescent="0.25">
      <c r="A17" s="12" t="s">
        <v>213</v>
      </c>
      <c r="B17" s="15" t="s">
        <v>293</v>
      </c>
      <c r="C17" s="12" t="s">
        <v>17</v>
      </c>
      <c r="D17" s="15" t="s">
        <v>32</v>
      </c>
      <c r="E17" s="12" t="s">
        <v>232</v>
      </c>
      <c r="F17" s="12" t="s">
        <v>216</v>
      </c>
      <c r="G17" s="12" t="s">
        <v>251</v>
      </c>
      <c r="H17" s="12" t="s">
        <v>252</v>
      </c>
      <c r="I17" s="12" t="s">
        <v>218</v>
      </c>
      <c r="J17" s="12" t="s">
        <v>27</v>
      </c>
      <c r="K17" s="12" t="s">
        <v>294</v>
      </c>
      <c r="L17" s="13">
        <v>43892</v>
      </c>
      <c r="M17" s="12" t="s">
        <v>295</v>
      </c>
      <c r="N17" s="12" t="s">
        <v>296</v>
      </c>
      <c r="O17" s="14">
        <v>14606400</v>
      </c>
      <c r="P17" s="14">
        <v>14606400</v>
      </c>
      <c r="Q17" s="12">
        <v>0</v>
      </c>
      <c r="R17" s="12" t="s">
        <v>33</v>
      </c>
      <c r="S17" s="12" t="s">
        <v>297</v>
      </c>
      <c r="T17" s="12" t="s">
        <v>223</v>
      </c>
      <c r="U17" s="12" t="s">
        <v>298</v>
      </c>
      <c r="V17" s="12" t="s">
        <v>225</v>
      </c>
      <c r="W17" s="12" t="s">
        <v>226</v>
      </c>
      <c r="X17" s="12" t="s">
        <v>299</v>
      </c>
      <c r="Y17" s="12" t="s">
        <v>300</v>
      </c>
      <c r="Z17" s="12" t="s">
        <v>260</v>
      </c>
      <c r="AA17" s="12" t="s">
        <v>301</v>
      </c>
      <c r="AB17" s="12" t="s">
        <v>302</v>
      </c>
      <c r="AC17" s="12" t="s">
        <v>303</v>
      </c>
      <c r="AD17" s="12" t="s">
        <v>219</v>
      </c>
    </row>
    <row r="18" spans="1:30" hidden="1" x14ac:dyDescent="0.25">
      <c r="A18" s="12" t="s">
        <v>213</v>
      </c>
      <c r="B18" s="15" t="s">
        <v>293</v>
      </c>
      <c r="C18" s="12" t="s">
        <v>17</v>
      </c>
      <c r="D18" s="15" t="s">
        <v>32</v>
      </c>
      <c r="E18" s="12" t="s">
        <v>232</v>
      </c>
      <c r="F18" s="12" t="s">
        <v>216</v>
      </c>
      <c r="G18" s="12" t="s">
        <v>251</v>
      </c>
      <c r="H18" s="12" t="s">
        <v>252</v>
      </c>
      <c r="I18" s="12" t="s">
        <v>218</v>
      </c>
      <c r="J18" s="12" t="s">
        <v>27</v>
      </c>
      <c r="K18" s="12" t="s">
        <v>304</v>
      </c>
      <c r="L18" s="13">
        <v>43892</v>
      </c>
      <c r="M18" s="12" t="s">
        <v>305</v>
      </c>
      <c r="N18" s="12" t="s">
        <v>296</v>
      </c>
      <c r="O18" s="14">
        <v>18690000</v>
      </c>
      <c r="P18" s="14">
        <v>18690000</v>
      </c>
      <c r="Q18" s="12">
        <v>0</v>
      </c>
      <c r="R18" s="12" t="s">
        <v>34</v>
      </c>
      <c r="S18" s="12" t="s">
        <v>306</v>
      </c>
      <c r="T18" s="12" t="s">
        <v>223</v>
      </c>
      <c r="U18" s="12" t="s">
        <v>307</v>
      </c>
      <c r="V18" s="12" t="s">
        <v>225</v>
      </c>
      <c r="W18" s="12" t="s">
        <v>226</v>
      </c>
      <c r="X18" s="12" t="s">
        <v>308</v>
      </c>
      <c r="Y18" s="12" t="s">
        <v>309</v>
      </c>
      <c r="Z18" s="12" t="s">
        <v>260</v>
      </c>
      <c r="AA18" s="12" t="s">
        <v>304</v>
      </c>
      <c r="AB18" s="12" t="s">
        <v>310</v>
      </c>
      <c r="AC18" s="12" t="s">
        <v>311</v>
      </c>
      <c r="AD18" s="12" t="s">
        <v>219</v>
      </c>
    </row>
    <row r="19" spans="1:30" hidden="1" x14ac:dyDescent="0.25">
      <c r="A19" s="12" t="s">
        <v>213</v>
      </c>
      <c r="B19" s="15" t="s">
        <v>293</v>
      </c>
      <c r="C19" s="12" t="s">
        <v>17</v>
      </c>
      <c r="D19" s="15" t="s">
        <v>32</v>
      </c>
      <c r="E19" s="12" t="s">
        <v>232</v>
      </c>
      <c r="F19" s="12" t="s">
        <v>216</v>
      </c>
      <c r="G19" s="12" t="s">
        <v>233</v>
      </c>
      <c r="H19" s="12" t="s">
        <v>234</v>
      </c>
      <c r="I19" s="12" t="s">
        <v>218</v>
      </c>
      <c r="J19" s="12" t="s">
        <v>24</v>
      </c>
      <c r="K19" s="12" t="s">
        <v>312</v>
      </c>
      <c r="L19" s="13">
        <v>43898</v>
      </c>
      <c r="M19" s="12" t="s">
        <v>313</v>
      </c>
      <c r="N19" s="12" t="s">
        <v>314</v>
      </c>
      <c r="O19" s="14">
        <v>2039500</v>
      </c>
      <c r="P19" s="14">
        <v>2039500</v>
      </c>
      <c r="Q19" s="12">
        <v>0</v>
      </c>
      <c r="R19" s="12" t="s">
        <v>35</v>
      </c>
      <c r="S19" s="12" t="s">
        <v>315</v>
      </c>
      <c r="T19" s="12" t="s">
        <v>266</v>
      </c>
      <c r="U19" s="12" t="s">
        <v>316</v>
      </c>
      <c r="V19" s="12" t="s">
        <v>225</v>
      </c>
      <c r="W19" s="12" t="s">
        <v>226</v>
      </c>
      <c r="X19" s="12" t="s">
        <v>317</v>
      </c>
      <c r="Y19" s="12" t="s">
        <v>318</v>
      </c>
      <c r="Z19" s="12" t="s">
        <v>319</v>
      </c>
      <c r="AA19" s="12" t="s">
        <v>320</v>
      </c>
      <c r="AB19" s="12" t="s">
        <v>321</v>
      </c>
      <c r="AC19" s="12" t="s">
        <v>322</v>
      </c>
      <c r="AD19" s="12" t="s">
        <v>219</v>
      </c>
    </row>
    <row r="20" spans="1:30" ht="26.25" hidden="1" x14ac:dyDescent="0.25">
      <c r="A20" s="12" t="s">
        <v>213</v>
      </c>
      <c r="B20" s="15" t="s">
        <v>293</v>
      </c>
      <c r="C20" s="12" t="s">
        <v>17</v>
      </c>
      <c r="D20" s="15" t="s">
        <v>32</v>
      </c>
      <c r="E20" s="12" t="s">
        <v>232</v>
      </c>
      <c r="F20" s="12" t="s">
        <v>216</v>
      </c>
      <c r="G20" s="12" t="s">
        <v>233</v>
      </c>
      <c r="H20" s="12" t="s">
        <v>234</v>
      </c>
      <c r="I20" s="12" t="s">
        <v>218</v>
      </c>
      <c r="J20" s="12" t="s">
        <v>24</v>
      </c>
      <c r="K20" s="12" t="s">
        <v>323</v>
      </c>
      <c r="L20" s="13">
        <v>43898</v>
      </c>
      <c r="M20" s="12" t="s">
        <v>324</v>
      </c>
      <c r="N20" s="12" t="s">
        <v>314</v>
      </c>
      <c r="O20" s="14">
        <v>680000</v>
      </c>
      <c r="P20" s="14">
        <v>680000</v>
      </c>
      <c r="Q20" s="12">
        <v>0</v>
      </c>
      <c r="R20" s="12" t="s">
        <v>36</v>
      </c>
      <c r="S20" s="12" t="s">
        <v>325</v>
      </c>
      <c r="T20" s="12" t="s">
        <v>223</v>
      </c>
      <c r="U20" s="12" t="s">
        <v>326</v>
      </c>
      <c r="V20" s="12" t="s">
        <v>225</v>
      </c>
      <c r="W20" s="12" t="s">
        <v>226</v>
      </c>
      <c r="X20" s="12" t="s">
        <v>327</v>
      </c>
      <c r="Y20" s="12" t="s">
        <v>328</v>
      </c>
      <c r="Z20" s="12" t="s">
        <v>329</v>
      </c>
      <c r="AA20" s="12" t="s">
        <v>330</v>
      </c>
      <c r="AB20" s="12" t="s">
        <v>331</v>
      </c>
      <c r="AC20" s="12" t="s">
        <v>332</v>
      </c>
      <c r="AD20" s="12" t="s">
        <v>219</v>
      </c>
    </row>
    <row r="21" spans="1:30" hidden="1" x14ac:dyDescent="0.25">
      <c r="A21" s="12" t="s">
        <v>213</v>
      </c>
      <c r="B21" s="15" t="s">
        <v>293</v>
      </c>
      <c r="C21" s="12" t="s">
        <v>17</v>
      </c>
      <c r="D21" s="15" t="s">
        <v>32</v>
      </c>
      <c r="E21" s="12" t="s">
        <v>232</v>
      </c>
      <c r="F21" s="12" t="s">
        <v>216</v>
      </c>
      <c r="G21" s="12" t="s">
        <v>233</v>
      </c>
      <c r="H21" s="12" t="s">
        <v>234</v>
      </c>
      <c r="I21" s="12" t="s">
        <v>218</v>
      </c>
      <c r="J21" s="12" t="s">
        <v>27</v>
      </c>
      <c r="K21" s="12" t="s">
        <v>333</v>
      </c>
      <c r="L21" s="13">
        <v>43906</v>
      </c>
      <c r="M21" s="12" t="s">
        <v>334</v>
      </c>
      <c r="N21" s="12" t="s">
        <v>331</v>
      </c>
      <c r="O21" s="14">
        <v>1650000</v>
      </c>
      <c r="P21" s="14">
        <v>1650000</v>
      </c>
      <c r="Q21" s="12">
        <v>0</v>
      </c>
      <c r="R21" s="12" t="s">
        <v>37</v>
      </c>
      <c r="S21" s="12" t="s">
        <v>335</v>
      </c>
      <c r="T21" s="12" t="s">
        <v>266</v>
      </c>
      <c r="U21" s="12" t="s">
        <v>336</v>
      </c>
      <c r="V21" s="12" t="s">
        <v>225</v>
      </c>
      <c r="W21" s="12" t="s">
        <v>226</v>
      </c>
      <c r="X21" s="12" t="s">
        <v>337</v>
      </c>
      <c r="Y21" s="12" t="s">
        <v>338</v>
      </c>
      <c r="Z21" s="12" t="s">
        <v>339</v>
      </c>
      <c r="AA21" s="12" t="s">
        <v>340</v>
      </c>
      <c r="AB21" s="12" t="s">
        <v>341</v>
      </c>
      <c r="AC21" s="12" t="s">
        <v>342</v>
      </c>
      <c r="AD21" s="12" t="s">
        <v>219</v>
      </c>
    </row>
    <row r="22" spans="1:30" ht="26.25" hidden="1" x14ac:dyDescent="0.25">
      <c r="A22" s="12" t="s">
        <v>213</v>
      </c>
      <c r="B22" s="15" t="s">
        <v>293</v>
      </c>
      <c r="C22" s="12" t="s">
        <v>17</v>
      </c>
      <c r="D22" s="15" t="s">
        <v>32</v>
      </c>
      <c r="E22" s="12" t="s">
        <v>232</v>
      </c>
      <c r="F22" s="12" t="s">
        <v>216</v>
      </c>
      <c r="G22" s="12" t="s">
        <v>233</v>
      </c>
      <c r="H22" s="12" t="s">
        <v>234</v>
      </c>
      <c r="I22" s="12" t="s">
        <v>218</v>
      </c>
      <c r="J22" s="12" t="s">
        <v>27</v>
      </c>
      <c r="K22" s="12" t="s">
        <v>343</v>
      </c>
      <c r="L22" s="13">
        <v>43917</v>
      </c>
      <c r="M22" s="12" t="s">
        <v>344</v>
      </c>
      <c r="N22" s="12" t="s">
        <v>345</v>
      </c>
      <c r="O22" s="14">
        <v>5175000</v>
      </c>
      <c r="P22" s="14">
        <v>5175000</v>
      </c>
      <c r="Q22" s="12">
        <v>0</v>
      </c>
      <c r="R22" s="12" t="s">
        <v>38</v>
      </c>
      <c r="S22" s="12" t="s">
        <v>346</v>
      </c>
      <c r="T22" s="12" t="s">
        <v>266</v>
      </c>
      <c r="U22" s="12" t="s">
        <v>347</v>
      </c>
      <c r="V22" s="12" t="s">
        <v>225</v>
      </c>
      <c r="W22" s="12" t="s">
        <v>226</v>
      </c>
      <c r="X22" s="12" t="s">
        <v>348</v>
      </c>
      <c r="Y22" s="12" t="s">
        <v>349</v>
      </c>
      <c r="Z22" s="12" t="s">
        <v>350</v>
      </c>
      <c r="AA22" s="12" t="s">
        <v>351</v>
      </c>
      <c r="AB22" s="12" t="s">
        <v>352</v>
      </c>
      <c r="AC22" s="12" t="s">
        <v>353</v>
      </c>
      <c r="AD22" s="12" t="s">
        <v>219</v>
      </c>
    </row>
    <row r="23" spans="1:30" ht="26.25" hidden="1" x14ac:dyDescent="0.25">
      <c r="A23" s="12" t="s">
        <v>213</v>
      </c>
      <c r="B23" s="12" t="s">
        <v>214</v>
      </c>
      <c r="C23" s="12" t="s">
        <v>17</v>
      </c>
      <c r="D23" s="12" t="s">
        <v>21</v>
      </c>
      <c r="E23" s="12" t="s">
        <v>215</v>
      </c>
      <c r="F23" s="12" t="s">
        <v>216</v>
      </c>
      <c r="G23" s="12" t="s">
        <v>233</v>
      </c>
      <c r="H23" s="12" t="s">
        <v>234</v>
      </c>
      <c r="I23" s="12" t="s">
        <v>218</v>
      </c>
      <c r="J23" s="12" t="s">
        <v>39</v>
      </c>
      <c r="K23" s="12" t="s">
        <v>354</v>
      </c>
      <c r="L23" s="13">
        <v>43891</v>
      </c>
      <c r="M23" s="12" t="s">
        <v>355</v>
      </c>
      <c r="N23" s="12" t="s">
        <v>296</v>
      </c>
      <c r="O23" s="14">
        <v>5000000</v>
      </c>
      <c r="P23" s="14">
        <v>5000000</v>
      </c>
      <c r="Q23" s="12">
        <v>0</v>
      </c>
      <c r="R23" s="12" t="s">
        <v>40</v>
      </c>
      <c r="S23" s="12" t="s">
        <v>356</v>
      </c>
      <c r="T23" s="12" t="s">
        <v>266</v>
      </c>
      <c r="U23" s="12" t="s">
        <v>357</v>
      </c>
      <c r="V23" s="12" t="s">
        <v>225</v>
      </c>
      <c r="W23" s="12" t="s">
        <v>226</v>
      </c>
      <c r="X23" s="12" t="s">
        <v>358</v>
      </c>
      <c r="Y23" s="12" t="s">
        <v>359</v>
      </c>
      <c r="Z23" s="12" t="s">
        <v>360</v>
      </c>
      <c r="AA23" s="12" t="s">
        <v>361</v>
      </c>
      <c r="AB23" s="12" t="s">
        <v>362</v>
      </c>
      <c r="AC23" s="12" t="s">
        <v>363</v>
      </c>
      <c r="AD23" s="12" t="s">
        <v>230</v>
      </c>
    </row>
    <row r="24" spans="1:30" hidden="1" x14ac:dyDescent="0.25">
      <c r="A24" s="12" t="s">
        <v>213</v>
      </c>
      <c r="B24" s="12" t="s">
        <v>214</v>
      </c>
      <c r="C24" s="12" t="s">
        <v>17</v>
      </c>
      <c r="D24" s="12" t="s">
        <v>21</v>
      </c>
      <c r="E24" s="12" t="s">
        <v>215</v>
      </c>
      <c r="F24" s="12" t="s">
        <v>216</v>
      </c>
      <c r="G24" s="12" t="s">
        <v>251</v>
      </c>
      <c r="H24" s="12" t="s">
        <v>252</v>
      </c>
      <c r="I24" s="12" t="s">
        <v>218</v>
      </c>
      <c r="J24" s="12" t="s">
        <v>22</v>
      </c>
      <c r="K24" s="12" t="s">
        <v>364</v>
      </c>
      <c r="L24" s="13">
        <v>43892</v>
      </c>
      <c r="M24" s="12" t="s">
        <v>365</v>
      </c>
      <c r="N24" s="12" t="s">
        <v>296</v>
      </c>
      <c r="O24" s="14">
        <v>20160000</v>
      </c>
      <c r="P24" s="14">
        <v>20160000</v>
      </c>
      <c r="Q24" s="12">
        <v>0</v>
      </c>
      <c r="R24" s="12" t="s">
        <v>41</v>
      </c>
      <c r="S24" s="12" t="s">
        <v>366</v>
      </c>
      <c r="T24" s="12" t="s">
        <v>223</v>
      </c>
      <c r="U24" s="12" t="s">
        <v>367</v>
      </c>
      <c r="V24" s="12" t="s">
        <v>225</v>
      </c>
      <c r="W24" s="12" t="s">
        <v>226</v>
      </c>
      <c r="X24" s="12" t="s">
        <v>368</v>
      </c>
      <c r="Y24" s="12" t="s">
        <v>369</v>
      </c>
      <c r="Z24" s="12" t="s">
        <v>260</v>
      </c>
      <c r="AA24" s="12" t="s">
        <v>370</v>
      </c>
      <c r="AB24" s="12" t="s">
        <v>302</v>
      </c>
      <c r="AC24" s="12" t="s">
        <v>371</v>
      </c>
      <c r="AD24" s="12" t="s">
        <v>230</v>
      </c>
    </row>
    <row r="25" spans="1:30" hidden="1" x14ac:dyDescent="0.25">
      <c r="A25" s="12" t="s">
        <v>213</v>
      </c>
      <c r="B25" s="12" t="s">
        <v>214</v>
      </c>
      <c r="C25" s="12" t="s">
        <v>17</v>
      </c>
      <c r="D25" s="12" t="s">
        <v>21</v>
      </c>
      <c r="E25" s="12" t="s">
        <v>215</v>
      </c>
      <c r="F25" s="12" t="s">
        <v>216</v>
      </c>
      <c r="G25" s="12" t="s">
        <v>251</v>
      </c>
      <c r="H25" s="12" t="s">
        <v>252</v>
      </c>
      <c r="I25" s="12" t="s">
        <v>218</v>
      </c>
      <c r="J25" s="12" t="s">
        <v>22</v>
      </c>
      <c r="K25" s="12" t="s">
        <v>372</v>
      </c>
      <c r="L25" s="13">
        <v>43893</v>
      </c>
      <c r="M25" s="12" t="s">
        <v>373</v>
      </c>
      <c r="N25" s="12" t="s">
        <v>362</v>
      </c>
      <c r="O25" s="14">
        <v>15960000</v>
      </c>
      <c r="P25" s="14">
        <v>15960000</v>
      </c>
      <c r="Q25" s="12">
        <v>0</v>
      </c>
      <c r="R25" s="12" t="s">
        <v>42</v>
      </c>
      <c r="S25" s="12" t="s">
        <v>374</v>
      </c>
      <c r="T25" s="12" t="s">
        <v>223</v>
      </c>
      <c r="U25" s="12" t="s">
        <v>375</v>
      </c>
      <c r="V25" s="12" t="s">
        <v>225</v>
      </c>
      <c r="W25" s="12" t="s">
        <v>226</v>
      </c>
      <c r="X25" s="12" t="s">
        <v>376</v>
      </c>
      <c r="Y25" s="12" t="s">
        <v>377</v>
      </c>
      <c r="Z25" s="12" t="s">
        <v>260</v>
      </c>
      <c r="AA25" s="12" t="s">
        <v>378</v>
      </c>
      <c r="AB25" s="12" t="s">
        <v>302</v>
      </c>
      <c r="AC25" s="12" t="s">
        <v>379</v>
      </c>
      <c r="AD25" s="12" t="s">
        <v>230</v>
      </c>
    </row>
    <row r="26" spans="1:30" ht="26.25" hidden="1" x14ac:dyDescent="0.25">
      <c r="A26" s="12" t="s">
        <v>213</v>
      </c>
      <c r="B26" s="12" t="s">
        <v>214</v>
      </c>
      <c r="C26" s="12" t="s">
        <v>17</v>
      </c>
      <c r="D26" s="12" t="s">
        <v>21</v>
      </c>
      <c r="E26" s="12" t="s">
        <v>215</v>
      </c>
      <c r="F26" s="12" t="s">
        <v>216</v>
      </c>
      <c r="G26" s="12" t="s">
        <v>233</v>
      </c>
      <c r="H26" s="12" t="s">
        <v>234</v>
      </c>
      <c r="I26" s="12" t="s">
        <v>218</v>
      </c>
      <c r="J26" s="12" t="s">
        <v>22</v>
      </c>
      <c r="K26" s="12" t="s">
        <v>380</v>
      </c>
      <c r="L26" s="13">
        <v>43895</v>
      </c>
      <c r="M26" s="12" t="s">
        <v>381</v>
      </c>
      <c r="N26" s="12" t="s">
        <v>310</v>
      </c>
      <c r="O26" s="14">
        <v>1273400</v>
      </c>
      <c r="P26" s="14">
        <v>1273400</v>
      </c>
      <c r="Q26" s="12">
        <v>0</v>
      </c>
      <c r="R26" s="12" t="s">
        <v>43</v>
      </c>
      <c r="S26" s="12" t="s">
        <v>382</v>
      </c>
      <c r="T26" s="12" t="s">
        <v>266</v>
      </c>
      <c r="U26" s="12" t="s">
        <v>383</v>
      </c>
      <c r="V26" s="12" t="s">
        <v>225</v>
      </c>
      <c r="W26" s="12" t="s">
        <v>226</v>
      </c>
      <c r="X26" s="12" t="s">
        <v>384</v>
      </c>
      <c r="Y26" s="12" t="s">
        <v>385</v>
      </c>
      <c r="Z26" s="12" t="s">
        <v>386</v>
      </c>
      <c r="AA26" s="12" t="s">
        <v>387</v>
      </c>
      <c r="AB26" s="12" t="s">
        <v>388</v>
      </c>
      <c r="AC26" s="12" t="s">
        <v>389</v>
      </c>
      <c r="AD26" s="12" t="s">
        <v>230</v>
      </c>
    </row>
    <row r="27" spans="1:30" hidden="1" x14ac:dyDescent="0.25">
      <c r="A27" s="12" t="s">
        <v>213</v>
      </c>
      <c r="B27" s="12" t="s">
        <v>214</v>
      </c>
      <c r="C27" s="12" t="s">
        <v>17</v>
      </c>
      <c r="D27" s="12" t="s">
        <v>21</v>
      </c>
      <c r="E27" s="12" t="s">
        <v>215</v>
      </c>
      <c r="F27" s="12" t="s">
        <v>216</v>
      </c>
      <c r="G27" s="12" t="s">
        <v>251</v>
      </c>
      <c r="H27" s="12" t="s">
        <v>252</v>
      </c>
      <c r="I27" s="12" t="s">
        <v>218</v>
      </c>
      <c r="J27" s="12" t="s">
        <v>39</v>
      </c>
      <c r="K27" s="12" t="s">
        <v>390</v>
      </c>
      <c r="L27" s="13">
        <v>43901</v>
      </c>
      <c r="M27" s="12" t="s">
        <v>391</v>
      </c>
      <c r="N27" s="12" t="s">
        <v>392</v>
      </c>
      <c r="O27" s="14">
        <v>24840000</v>
      </c>
      <c r="P27" s="14">
        <v>24840000</v>
      </c>
      <c r="Q27" s="12">
        <v>0</v>
      </c>
      <c r="R27" s="12" t="s">
        <v>44</v>
      </c>
      <c r="S27" s="12" t="s">
        <v>393</v>
      </c>
      <c r="T27" s="12" t="s">
        <v>266</v>
      </c>
      <c r="U27" s="12" t="s">
        <v>394</v>
      </c>
      <c r="V27" s="12" t="s">
        <v>225</v>
      </c>
      <c r="W27" s="12" t="s">
        <v>226</v>
      </c>
      <c r="X27" s="12" t="s">
        <v>395</v>
      </c>
      <c r="Y27" s="12" t="s">
        <v>396</v>
      </c>
      <c r="Z27" s="12" t="s">
        <v>260</v>
      </c>
      <c r="AA27" s="12" t="s">
        <v>397</v>
      </c>
      <c r="AB27" s="12" t="s">
        <v>321</v>
      </c>
      <c r="AC27" s="12" t="s">
        <v>398</v>
      </c>
      <c r="AD27" s="12" t="s">
        <v>230</v>
      </c>
    </row>
    <row r="28" spans="1:30" hidden="1" x14ac:dyDescent="0.25">
      <c r="A28" s="12" t="s">
        <v>213</v>
      </c>
      <c r="B28" s="12" t="s">
        <v>214</v>
      </c>
      <c r="C28" s="12" t="s">
        <v>17</v>
      </c>
      <c r="D28" s="12" t="s">
        <v>21</v>
      </c>
      <c r="E28" s="12" t="s">
        <v>232</v>
      </c>
      <c r="F28" s="12" t="s">
        <v>216</v>
      </c>
      <c r="G28" s="12" t="s">
        <v>233</v>
      </c>
      <c r="H28" s="12" t="s">
        <v>234</v>
      </c>
      <c r="I28" s="12" t="s">
        <v>218</v>
      </c>
      <c r="J28" s="12" t="s">
        <v>27</v>
      </c>
      <c r="K28" s="12" t="s">
        <v>399</v>
      </c>
      <c r="L28" s="13">
        <v>43901</v>
      </c>
      <c r="M28" s="12" t="s">
        <v>400</v>
      </c>
      <c r="N28" s="12" t="s">
        <v>392</v>
      </c>
      <c r="O28" s="14">
        <v>236770</v>
      </c>
      <c r="P28" s="14">
        <v>236770</v>
      </c>
      <c r="Q28" s="12">
        <v>0</v>
      </c>
      <c r="R28" s="12" t="s">
        <v>45</v>
      </c>
      <c r="S28" s="12" t="s">
        <v>401</v>
      </c>
      <c r="T28" s="12" t="s">
        <v>223</v>
      </c>
      <c r="U28" s="12" t="s">
        <v>402</v>
      </c>
      <c r="V28" s="12" t="s">
        <v>225</v>
      </c>
      <c r="W28" s="12" t="s">
        <v>226</v>
      </c>
      <c r="X28" s="12" t="s">
        <v>403</v>
      </c>
      <c r="Y28" s="12" t="s">
        <v>404</v>
      </c>
      <c r="Z28" s="12" t="s">
        <v>405</v>
      </c>
      <c r="AA28" s="12" t="s">
        <v>406</v>
      </c>
      <c r="AB28" s="12" t="s">
        <v>407</v>
      </c>
      <c r="AC28" s="12" t="s">
        <v>408</v>
      </c>
      <c r="AD28" s="12" t="s">
        <v>230</v>
      </c>
    </row>
    <row r="29" spans="1:30" ht="26.25" hidden="1" x14ac:dyDescent="0.25">
      <c r="A29" s="12" t="s">
        <v>213</v>
      </c>
      <c r="B29" s="12" t="s">
        <v>214</v>
      </c>
      <c r="C29" s="12" t="s">
        <v>17</v>
      </c>
      <c r="D29" s="12" t="s">
        <v>21</v>
      </c>
      <c r="E29" s="12" t="s">
        <v>215</v>
      </c>
      <c r="F29" s="12" t="s">
        <v>216</v>
      </c>
      <c r="G29" s="12"/>
      <c r="H29" s="12" t="s">
        <v>168</v>
      </c>
      <c r="I29" s="12" t="s">
        <v>218</v>
      </c>
      <c r="J29" s="12" t="s">
        <v>22</v>
      </c>
      <c r="K29" s="12" t="s">
        <v>409</v>
      </c>
      <c r="L29" s="13">
        <v>43907</v>
      </c>
      <c r="M29" s="12" t="s">
        <v>410</v>
      </c>
      <c r="N29" s="12" t="s">
        <v>341</v>
      </c>
      <c r="O29" s="14">
        <v>4000000</v>
      </c>
      <c r="P29" s="14">
        <v>4000000</v>
      </c>
      <c r="Q29" s="12">
        <v>0</v>
      </c>
      <c r="R29" s="12" t="s">
        <v>46</v>
      </c>
      <c r="S29" s="12" t="s">
        <v>411</v>
      </c>
      <c r="T29" s="12" t="s">
        <v>266</v>
      </c>
      <c r="U29" s="12" t="s">
        <v>412</v>
      </c>
      <c r="V29" s="12" t="s">
        <v>225</v>
      </c>
      <c r="W29" s="12" t="s">
        <v>226</v>
      </c>
      <c r="X29" s="12" t="s">
        <v>413</v>
      </c>
      <c r="Y29" s="12" t="s">
        <v>414</v>
      </c>
      <c r="Z29" s="12" t="s">
        <v>415</v>
      </c>
      <c r="AA29" s="12" t="s">
        <v>416</v>
      </c>
      <c r="AB29" s="12" t="s">
        <v>417</v>
      </c>
      <c r="AC29" s="12" t="s">
        <v>231</v>
      </c>
      <c r="AD29" s="12" t="s">
        <v>230</v>
      </c>
    </row>
    <row r="30" spans="1:30" ht="26.25" hidden="1" x14ac:dyDescent="0.25">
      <c r="A30" s="12" t="s">
        <v>213</v>
      </c>
      <c r="B30" s="12" t="s">
        <v>214</v>
      </c>
      <c r="C30" s="12" t="s">
        <v>17</v>
      </c>
      <c r="D30" s="12" t="s">
        <v>21</v>
      </c>
      <c r="E30" s="12" t="s">
        <v>232</v>
      </c>
      <c r="F30" s="12" t="s">
        <v>216</v>
      </c>
      <c r="G30" s="12"/>
      <c r="H30" s="12" t="s">
        <v>168</v>
      </c>
      <c r="I30" s="12" t="s">
        <v>218</v>
      </c>
      <c r="J30" s="12" t="s">
        <v>27</v>
      </c>
      <c r="K30" s="12" t="s">
        <v>418</v>
      </c>
      <c r="L30" s="13">
        <v>43902</v>
      </c>
      <c r="M30" s="12" t="s">
        <v>419</v>
      </c>
      <c r="N30" s="12" t="s">
        <v>341</v>
      </c>
      <c r="O30" s="14">
        <v>12140000</v>
      </c>
      <c r="P30" s="14">
        <v>12140000</v>
      </c>
      <c r="Q30" s="12">
        <v>0</v>
      </c>
      <c r="R30" s="12" t="s">
        <v>47</v>
      </c>
      <c r="S30" s="12" t="s">
        <v>420</v>
      </c>
      <c r="T30" s="12" t="s">
        <v>266</v>
      </c>
      <c r="U30" s="12" t="s">
        <v>421</v>
      </c>
      <c r="V30" s="12" t="s">
        <v>225</v>
      </c>
      <c r="W30" s="12" t="s">
        <v>226</v>
      </c>
      <c r="X30" s="12" t="s">
        <v>422</v>
      </c>
      <c r="Y30" s="12" t="s">
        <v>423</v>
      </c>
      <c r="Z30" s="12" t="s">
        <v>424</v>
      </c>
      <c r="AA30" s="12" t="s">
        <v>425</v>
      </c>
      <c r="AB30" s="12" t="s">
        <v>417</v>
      </c>
      <c r="AC30" s="12" t="s">
        <v>426</v>
      </c>
      <c r="AD30" s="12" t="s">
        <v>230</v>
      </c>
    </row>
    <row r="31" spans="1:30" ht="39" hidden="1" x14ac:dyDescent="0.25">
      <c r="A31" s="12" t="s">
        <v>213</v>
      </c>
      <c r="B31" s="12" t="s">
        <v>214</v>
      </c>
      <c r="C31" s="12" t="s">
        <v>17</v>
      </c>
      <c r="D31" s="12" t="s">
        <v>21</v>
      </c>
      <c r="E31" s="12" t="s">
        <v>215</v>
      </c>
      <c r="F31" s="12" t="s">
        <v>216</v>
      </c>
      <c r="G31" s="12"/>
      <c r="H31" s="12" t="s">
        <v>217</v>
      </c>
      <c r="I31" s="12" t="s">
        <v>218</v>
      </c>
      <c r="J31" s="12" t="s">
        <v>22</v>
      </c>
      <c r="K31" s="12" t="s">
        <v>427</v>
      </c>
      <c r="L31" s="13">
        <v>43886</v>
      </c>
      <c r="M31" s="12" t="s">
        <v>428</v>
      </c>
      <c r="N31" s="12" t="s">
        <v>407</v>
      </c>
      <c r="O31" s="14">
        <v>3801900</v>
      </c>
      <c r="P31" s="14">
        <v>3801900</v>
      </c>
      <c r="Q31" s="12">
        <v>0</v>
      </c>
      <c r="R31" s="12" t="s">
        <v>48</v>
      </c>
      <c r="S31" s="12" t="s">
        <v>429</v>
      </c>
      <c r="T31" s="12" t="s">
        <v>266</v>
      </c>
      <c r="U31" s="12" t="s">
        <v>430</v>
      </c>
      <c r="V31" s="12" t="s">
        <v>225</v>
      </c>
      <c r="W31" s="12" t="s">
        <v>226</v>
      </c>
      <c r="X31" s="12" t="s">
        <v>431</v>
      </c>
      <c r="Y31" s="12" t="s">
        <v>432</v>
      </c>
      <c r="Z31" s="12" t="s">
        <v>433</v>
      </c>
      <c r="AA31" s="12" t="s">
        <v>434</v>
      </c>
      <c r="AB31" s="12" t="s">
        <v>435</v>
      </c>
      <c r="AC31" s="12" t="s">
        <v>436</v>
      </c>
      <c r="AD31" s="12" t="s">
        <v>230</v>
      </c>
    </row>
    <row r="32" spans="1:30" ht="26.25" hidden="1" x14ac:dyDescent="0.25">
      <c r="A32" s="12" t="s">
        <v>213</v>
      </c>
      <c r="B32" s="12" t="s">
        <v>214</v>
      </c>
      <c r="C32" s="12" t="s">
        <v>17</v>
      </c>
      <c r="D32" s="12" t="s">
        <v>21</v>
      </c>
      <c r="E32" s="12" t="s">
        <v>232</v>
      </c>
      <c r="F32" s="12" t="s">
        <v>216</v>
      </c>
      <c r="G32" s="12"/>
      <c r="H32" s="12" t="s">
        <v>168</v>
      </c>
      <c r="I32" s="12" t="s">
        <v>218</v>
      </c>
      <c r="J32" s="12" t="s">
        <v>27</v>
      </c>
      <c r="K32" s="12" t="s">
        <v>437</v>
      </c>
      <c r="L32" s="13">
        <v>43908</v>
      </c>
      <c r="M32" s="12" t="s">
        <v>438</v>
      </c>
      <c r="N32" s="12" t="s">
        <v>439</v>
      </c>
      <c r="O32" s="14">
        <v>23000000</v>
      </c>
      <c r="P32" s="14">
        <v>23000000</v>
      </c>
      <c r="Q32" s="12">
        <v>0</v>
      </c>
      <c r="R32" s="12" t="s">
        <v>49</v>
      </c>
      <c r="S32" s="12" t="s">
        <v>440</v>
      </c>
      <c r="T32" s="12" t="s">
        <v>266</v>
      </c>
      <c r="U32" s="12" t="s">
        <v>441</v>
      </c>
      <c r="V32" s="12" t="s">
        <v>225</v>
      </c>
      <c r="W32" s="12" t="s">
        <v>226</v>
      </c>
      <c r="X32" s="12" t="s">
        <v>442</v>
      </c>
      <c r="Y32" s="12" t="s">
        <v>443</v>
      </c>
      <c r="Z32" s="12" t="s">
        <v>444</v>
      </c>
      <c r="AA32" s="12" t="s">
        <v>445</v>
      </c>
      <c r="AB32" s="12" t="s">
        <v>341</v>
      </c>
      <c r="AC32" s="12" t="s">
        <v>446</v>
      </c>
      <c r="AD32" s="12" t="s">
        <v>230</v>
      </c>
    </row>
    <row r="33" spans="1:30" ht="26.25" hidden="1" x14ac:dyDescent="0.25">
      <c r="A33" s="12" t="s">
        <v>213</v>
      </c>
      <c r="B33" s="12" t="s">
        <v>214</v>
      </c>
      <c r="C33" s="12" t="s">
        <v>17</v>
      </c>
      <c r="D33" s="12" t="s">
        <v>21</v>
      </c>
      <c r="E33" s="12" t="s">
        <v>232</v>
      </c>
      <c r="F33" s="12" t="s">
        <v>216</v>
      </c>
      <c r="G33" s="12"/>
      <c r="H33" s="12" t="s">
        <v>168</v>
      </c>
      <c r="I33" s="12" t="s">
        <v>218</v>
      </c>
      <c r="J33" s="12" t="s">
        <v>27</v>
      </c>
      <c r="K33" s="12" t="s">
        <v>447</v>
      </c>
      <c r="L33" s="13">
        <v>43908</v>
      </c>
      <c r="M33" s="12" t="s">
        <v>448</v>
      </c>
      <c r="N33" s="12" t="s">
        <v>439</v>
      </c>
      <c r="O33" s="14">
        <v>40824000</v>
      </c>
      <c r="P33" s="14">
        <v>40824000</v>
      </c>
      <c r="Q33" s="12">
        <v>0</v>
      </c>
      <c r="R33" s="12" t="s">
        <v>50</v>
      </c>
      <c r="S33" s="12" t="s">
        <v>420</v>
      </c>
      <c r="T33" s="12" t="s">
        <v>266</v>
      </c>
      <c r="U33" s="12" t="s">
        <v>421</v>
      </c>
      <c r="V33" s="12" t="s">
        <v>225</v>
      </c>
      <c r="W33" s="12" t="s">
        <v>226</v>
      </c>
      <c r="X33" s="12" t="s">
        <v>422</v>
      </c>
      <c r="Y33" s="12" t="s">
        <v>423</v>
      </c>
      <c r="Z33" s="12" t="s">
        <v>449</v>
      </c>
      <c r="AA33" s="12" t="s">
        <v>450</v>
      </c>
      <c r="AB33" s="12" t="s">
        <v>417</v>
      </c>
      <c r="AC33" s="12" t="s">
        <v>451</v>
      </c>
      <c r="AD33" s="12" t="s">
        <v>230</v>
      </c>
    </row>
    <row r="34" spans="1:30" hidden="1" x14ac:dyDescent="0.25">
      <c r="A34" s="12" t="s">
        <v>213</v>
      </c>
      <c r="B34" s="12" t="s">
        <v>214</v>
      </c>
      <c r="C34" s="12" t="s">
        <v>17</v>
      </c>
      <c r="D34" s="12" t="s">
        <v>21</v>
      </c>
      <c r="E34" s="12" t="s">
        <v>232</v>
      </c>
      <c r="F34" s="12" t="s">
        <v>216</v>
      </c>
      <c r="G34" s="12" t="s">
        <v>233</v>
      </c>
      <c r="H34" s="12" t="s">
        <v>234</v>
      </c>
      <c r="I34" s="12" t="s">
        <v>218</v>
      </c>
      <c r="J34" s="12" t="s">
        <v>27</v>
      </c>
      <c r="K34" s="12" t="s">
        <v>452</v>
      </c>
      <c r="L34" s="13">
        <v>43918</v>
      </c>
      <c r="M34" s="12" t="s">
        <v>453</v>
      </c>
      <c r="N34" s="12" t="s">
        <v>345</v>
      </c>
      <c r="O34" s="14">
        <v>3939990</v>
      </c>
      <c r="P34" s="14">
        <v>3939990</v>
      </c>
      <c r="Q34" s="12">
        <v>0</v>
      </c>
      <c r="R34" s="12" t="s">
        <v>51</v>
      </c>
      <c r="S34" s="12" t="s">
        <v>454</v>
      </c>
      <c r="T34" s="12" t="s">
        <v>223</v>
      </c>
      <c r="U34" s="12" t="s">
        <v>455</v>
      </c>
      <c r="V34" s="12" t="s">
        <v>225</v>
      </c>
      <c r="W34" s="12" t="s">
        <v>226</v>
      </c>
      <c r="X34" s="12" t="s">
        <v>456</v>
      </c>
      <c r="Y34" s="12" t="s">
        <v>457</v>
      </c>
      <c r="Z34" s="12" t="s">
        <v>458</v>
      </c>
      <c r="AA34" s="12" t="s">
        <v>459</v>
      </c>
      <c r="AB34" s="12" t="s">
        <v>460</v>
      </c>
      <c r="AC34" s="12" t="s">
        <v>461</v>
      </c>
      <c r="AD34" s="12" t="s">
        <v>230</v>
      </c>
    </row>
    <row r="35" spans="1:30" hidden="1" x14ac:dyDescent="0.25">
      <c r="A35" s="12" t="s">
        <v>213</v>
      </c>
      <c r="B35" s="12" t="s">
        <v>214</v>
      </c>
      <c r="C35" s="12" t="s">
        <v>17</v>
      </c>
      <c r="D35" s="12" t="s">
        <v>21</v>
      </c>
      <c r="E35" s="12" t="s">
        <v>232</v>
      </c>
      <c r="F35" s="12" t="s">
        <v>216</v>
      </c>
      <c r="G35" s="12" t="s">
        <v>233</v>
      </c>
      <c r="H35" s="12" t="s">
        <v>234</v>
      </c>
      <c r="I35" s="12" t="s">
        <v>218</v>
      </c>
      <c r="J35" s="12" t="s">
        <v>27</v>
      </c>
      <c r="K35" s="12" t="s">
        <v>462</v>
      </c>
      <c r="L35" s="13">
        <v>43918</v>
      </c>
      <c r="M35" s="12" t="s">
        <v>463</v>
      </c>
      <c r="N35" s="12" t="s">
        <v>345</v>
      </c>
      <c r="O35" s="14">
        <v>3949990</v>
      </c>
      <c r="P35" s="14">
        <v>3949990</v>
      </c>
      <c r="Q35" s="12">
        <v>0</v>
      </c>
      <c r="R35" s="12" t="s">
        <v>52</v>
      </c>
      <c r="S35" s="12" t="s">
        <v>454</v>
      </c>
      <c r="T35" s="12" t="s">
        <v>223</v>
      </c>
      <c r="U35" s="12" t="s">
        <v>455</v>
      </c>
      <c r="V35" s="12" t="s">
        <v>225</v>
      </c>
      <c r="W35" s="12" t="s">
        <v>226</v>
      </c>
      <c r="X35" s="12" t="s">
        <v>456</v>
      </c>
      <c r="Y35" s="12" t="s">
        <v>457</v>
      </c>
      <c r="Z35" s="12" t="s">
        <v>464</v>
      </c>
      <c r="AA35" s="12" t="s">
        <v>465</v>
      </c>
      <c r="AB35" s="12" t="s">
        <v>460</v>
      </c>
      <c r="AC35" s="12" t="s">
        <v>466</v>
      </c>
      <c r="AD35" s="12" t="s">
        <v>230</v>
      </c>
    </row>
    <row r="36" spans="1:30" hidden="1" x14ac:dyDescent="0.25">
      <c r="A36" s="12" t="s">
        <v>213</v>
      </c>
      <c r="B36" s="12" t="s">
        <v>214</v>
      </c>
      <c r="C36" s="12" t="s">
        <v>17</v>
      </c>
      <c r="D36" s="12" t="s">
        <v>21</v>
      </c>
      <c r="E36" s="12" t="s">
        <v>232</v>
      </c>
      <c r="F36" s="12" t="s">
        <v>216</v>
      </c>
      <c r="G36" s="12" t="s">
        <v>233</v>
      </c>
      <c r="H36" s="12" t="s">
        <v>234</v>
      </c>
      <c r="I36" s="12" t="s">
        <v>218</v>
      </c>
      <c r="J36" s="12" t="s">
        <v>27</v>
      </c>
      <c r="K36" s="12" t="s">
        <v>467</v>
      </c>
      <c r="L36" s="13">
        <v>43918</v>
      </c>
      <c r="M36" s="12" t="s">
        <v>468</v>
      </c>
      <c r="N36" s="12" t="s">
        <v>345</v>
      </c>
      <c r="O36" s="14">
        <v>3799990</v>
      </c>
      <c r="P36" s="14">
        <v>3799990</v>
      </c>
      <c r="Q36" s="12">
        <v>0</v>
      </c>
      <c r="R36" s="12" t="s">
        <v>53</v>
      </c>
      <c r="S36" s="12" t="s">
        <v>469</v>
      </c>
      <c r="T36" s="12" t="s">
        <v>223</v>
      </c>
      <c r="U36" s="12" t="s">
        <v>470</v>
      </c>
      <c r="V36" s="12" t="s">
        <v>225</v>
      </c>
      <c r="W36" s="12" t="s">
        <v>226</v>
      </c>
      <c r="X36" s="12" t="s">
        <v>471</v>
      </c>
      <c r="Y36" s="12" t="s">
        <v>472</v>
      </c>
      <c r="Z36" s="12" t="s">
        <v>464</v>
      </c>
      <c r="AA36" s="12" t="s">
        <v>473</v>
      </c>
      <c r="AB36" s="12" t="s">
        <v>460</v>
      </c>
      <c r="AC36" s="12" t="s">
        <v>474</v>
      </c>
      <c r="AD36" s="12" t="s">
        <v>230</v>
      </c>
    </row>
    <row r="37" spans="1:30" hidden="1" x14ac:dyDescent="0.25">
      <c r="A37" s="12" t="s">
        <v>213</v>
      </c>
      <c r="B37" s="12" t="s">
        <v>214</v>
      </c>
      <c r="C37" s="12" t="s">
        <v>17</v>
      </c>
      <c r="D37" s="12" t="s">
        <v>21</v>
      </c>
      <c r="E37" s="12" t="s">
        <v>232</v>
      </c>
      <c r="F37" s="12" t="s">
        <v>216</v>
      </c>
      <c r="G37" s="12" t="s">
        <v>233</v>
      </c>
      <c r="H37" s="12" t="s">
        <v>234</v>
      </c>
      <c r="I37" s="12" t="s">
        <v>218</v>
      </c>
      <c r="J37" s="12" t="s">
        <v>27</v>
      </c>
      <c r="K37" s="12" t="s">
        <v>475</v>
      </c>
      <c r="L37" s="13">
        <v>43918</v>
      </c>
      <c r="M37" s="12" t="s">
        <v>476</v>
      </c>
      <c r="N37" s="12" t="s">
        <v>345</v>
      </c>
      <c r="O37" s="14">
        <v>3799990</v>
      </c>
      <c r="P37" s="14">
        <v>3799990</v>
      </c>
      <c r="Q37" s="12">
        <v>0</v>
      </c>
      <c r="R37" s="12" t="s">
        <v>54</v>
      </c>
      <c r="S37" s="12" t="s">
        <v>469</v>
      </c>
      <c r="T37" s="12" t="s">
        <v>223</v>
      </c>
      <c r="U37" s="12" t="s">
        <v>470</v>
      </c>
      <c r="V37" s="12" t="s">
        <v>225</v>
      </c>
      <c r="W37" s="12" t="s">
        <v>226</v>
      </c>
      <c r="X37" s="12" t="s">
        <v>471</v>
      </c>
      <c r="Y37" s="12" t="s">
        <v>472</v>
      </c>
      <c r="Z37" s="12" t="s">
        <v>464</v>
      </c>
      <c r="AA37" s="12" t="s">
        <v>281</v>
      </c>
      <c r="AB37" s="12" t="s">
        <v>460</v>
      </c>
      <c r="AC37" s="12" t="s">
        <v>474</v>
      </c>
      <c r="AD37" s="12" t="s">
        <v>230</v>
      </c>
    </row>
    <row r="38" spans="1:30" hidden="1" x14ac:dyDescent="0.25">
      <c r="A38" s="12" t="s">
        <v>213</v>
      </c>
      <c r="B38" s="12" t="s">
        <v>214</v>
      </c>
      <c r="C38" s="12" t="s">
        <v>17</v>
      </c>
      <c r="D38" s="12" t="s">
        <v>21</v>
      </c>
      <c r="E38" s="12" t="s">
        <v>232</v>
      </c>
      <c r="F38" s="12" t="s">
        <v>216</v>
      </c>
      <c r="G38" s="12" t="s">
        <v>233</v>
      </c>
      <c r="H38" s="12" t="s">
        <v>234</v>
      </c>
      <c r="I38" s="12" t="s">
        <v>218</v>
      </c>
      <c r="J38" s="12" t="s">
        <v>27</v>
      </c>
      <c r="K38" s="12" t="s">
        <v>477</v>
      </c>
      <c r="L38" s="13">
        <v>43918</v>
      </c>
      <c r="M38" s="12" t="s">
        <v>478</v>
      </c>
      <c r="N38" s="12" t="s">
        <v>345</v>
      </c>
      <c r="O38" s="14">
        <v>2279994</v>
      </c>
      <c r="P38" s="14">
        <v>2279994</v>
      </c>
      <c r="Q38" s="12">
        <v>0</v>
      </c>
      <c r="R38" s="12" t="s">
        <v>55</v>
      </c>
      <c r="S38" s="12" t="s">
        <v>469</v>
      </c>
      <c r="T38" s="12" t="s">
        <v>223</v>
      </c>
      <c r="U38" s="12" t="s">
        <v>470</v>
      </c>
      <c r="V38" s="12" t="s">
        <v>225</v>
      </c>
      <c r="W38" s="12" t="s">
        <v>226</v>
      </c>
      <c r="X38" s="12" t="s">
        <v>471</v>
      </c>
      <c r="Y38" s="12" t="s">
        <v>472</v>
      </c>
      <c r="Z38" s="12" t="s">
        <v>464</v>
      </c>
      <c r="AA38" s="12" t="s">
        <v>479</v>
      </c>
      <c r="AB38" s="12" t="s">
        <v>460</v>
      </c>
      <c r="AC38" s="12" t="s">
        <v>480</v>
      </c>
      <c r="AD38" s="12" t="s">
        <v>230</v>
      </c>
    </row>
    <row r="39" spans="1:30" s="19" customFormat="1" ht="39" customHeight="1" x14ac:dyDescent="0.25">
      <c r="A39" s="15" t="s">
        <v>213</v>
      </c>
      <c r="B39" s="15" t="s">
        <v>293</v>
      </c>
      <c r="C39" s="15" t="s">
        <v>17</v>
      </c>
      <c r="D39" s="15" t="s">
        <v>32</v>
      </c>
      <c r="E39" s="15" t="s">
        <v>481</v>
      </c>
      <c r="F39" s="15" t="s">
        <v>216</v>
      </c>
      <c r="G39" s="16" t="s">
        <v>15</v>
      </c>
      <c r="H39" s="15" t="s">
        <v>167</v>
      </c>
      <c r="I39" s="15" t="s">
        <v>482</v>
      </c>
      <c r="J39" s="15" t="s">
        <v>175</v>
      </c>
      <c r="K39" s="15" t="s">
        <v>483</v>
      </c>
      <c r="L39" s="17">
        <v>43868</v>
      </c>
      <c r="M39" s="15" t="s">
        <v>484</v>
      </c>
      <c r="N39" s="15" t="s">
        <v>485</v>
      </c>
      <c r="O39" s="18">
        <v>36707143</v>
      </c>
      <c r="P39" s="18">
        <v>26005687.25</v>
      </c>
      <c r="Q39" s="18">
        <v>10701455.75</v>
      </c>
      <c r="R39" s="15" t="s">
        <v>169</v>
      </c>
      <c r="S39" s="15" t="s">
        <v>486</v>
      </c>
      <c r="T39" s="15" t="s">
        <v>266</v>
      </c>
      <c r="U39" s="15" t="s">
        <v>487</v>
      </c>
      <c r="V39" s="15" t="s">
        <v>225</v>
      </c>
      <c r="W39" s="15" t="s">
        <v>226</v>
      </c>
      <c r="X39" s="15" t="s">
        <v>488</v>
      </c>
      <c r="Y39" s="15" t="s">
        <v>489</v>
      </c>
      <c r="Z39" s="15" t="s">
        <v>490</v>
      </c>
      <c r="AA39" s="15" t="s">
        <v>491</v>
      </c>
      <c r="AB39" s="15" t="s">
        <v>492</v>
      </c>
      <c r="AC39" s="15" t="s">
        <v>493</v>
      </c>
      <c r="AD39" s="15" t="s">
        <v>219</v>
      </c>
    </row>
    <row r="40" spans="1:30" s="19" customFormat="1" ht="77.25" x14ac:dyDescent="0.25">
      <c r="A40" s="15" t="s">
        <v>213</v>
      </c>
      <c r="B40" s="15" t="s">
        <v>293</v>
      </c>
      <c r="C40" s="15" t="s">
        <v>17</v>
      </c>
      <c r="D40" s="15" t="s">
        <v>32</v>
      </c>
      <c r="E40" s="15" t="s">
        <v>481</v>
      </c>
      <c r="F40" s="15" t="s">
        <v>216</v>
      </c>
      <c r="G40" s="16" t="s">
        <v>15</v>
      </c>
      <c r="H40" s="15" t="s">
        <v>167</v>
      </c>
      <c r="I40" s="15" t="s">
        <v>482</v>
      </c>
      <c r="J40" s="15" t="s">
        <v>176</v>
      </c>
      <c r="K40" s="15" t="s">
        <v>494</v>
      </c>
      <c r="L40" s="17">
        <v>43868</v>
      </c>
      <c r="M40" s="15" t="s">
        <v>495</v>
      </c>
      <c r="N40" s="15" t="s">
        <v>496</v>
      </c>
      <c r="O40" s="18">
        <v>5500000</v>
      </c>
      <c r="P40" s="18">
        <v>4200000</v>
      </c>
      <c r="Q40" s="18">
        <v>1300000</v>
      </c>
      <c r="R40" s="15" t="s">
        <v>170</v>
      </c>
      <c r="S40" s="15" t="s">
        <v>497</v>
      </c>
      <c r="T40" s="15" t="s">
        <v>266</v>
      </c>
      <c r="U40" s="15" t="s">
        <v>498</v>
      </c>
      <c r="V40" s="15" t="s">
        <v>225</v>
      </c>
      <c r="W40" s="15" t="s">
        <v>226</v>
      </c>
      <c r="X40" s="15" t="s">
        <v>358</v>
      </c>
      <c r="Y40" s="15" t="s">
        <v>499</v>
      </c>
      <c r="Z40" s="15" t="s">
        <v>500</v>
      </c>
      <c r="AA40" s="15" t="s">
        <v>501</v>
      </c>
      <c r="AB40" s="15" t="s">
        <v>502</v>
      </c>
      <c r="AC40" s="15" t="s">
        <v>503</v>
      </c>
      <c r="AD40" s="15" t="s">
        <v>219</v>
      </c>
    </row>
    <row r="41" spans="1:30" s="19" customFormat="1" ht="60" x14ac:dyDescent="0.25">
      <c r="A41" s="15" t="s">
        <v>213</v>
      </c>
      <c r="B41" s="15" t="s">
        <v>293</v>
      </c>
      <c r="C41" s="15" t="s">
        <v>17</v>
      </c>
      <c r="D41" s="15" t="s">
        <v>32</v>
      </c>
      <c r="E41" s="15" t="s">
        <v>481</v>
      </c>
      <c r="F41" s="15" t="s">
        <v>216</v>
      </c>
      <c r="G41" s="16" t="s">
        <v>15</v>
      </c>
      <c r="H41" s="15" t="s">
        <v>168</v>
      </c>
      <c r="I41" s="15" t="s">
        <v>482</v>
      </c>
      <c r="J41" s="15" t="s">
        <v>176</v>
      </c>
      <c r="K41" s="15" t="s">
        <v>504</v>
      </c>
      <c r="L41" s="17">
        <v>43918</v>
      </c>
      <c r="M41" s="15" t="s">
        <v>505</v>
      </c>
      <c r="N41" s="15" t="s">
        <v>506</v>
      </c>
      <c r="O41" s="18">
        <v>8400000</v>
      </c>
      <c r="P41" s="18">
        <v>8400000</v>
      </c>
      <c r="Q41" s="15">
        <v>0</v>
      </c>
      <c r="R41" s="15" t="s">
        <v>171</v>
      </c>
      <c r="S41" s="15" t="s">
        <v>507</v>
      </c>
      <c r="T41" s="15" t="s">
        <v>223</v>
      </c>
      <c r="U41" s="15" t="s">
        <v>508</v>
      </c>
      <c r="V41" s="15" t="s">
        <v>225</v>
      </c>
      <c r="W41" s="15" t="s">
        <v>226</v>
      </c>
      <c r="X41" s="15" t="s">
        <v>509</v>
      </c>
      <c r="Y41" s="15" t="s">
        <v>510</v>
      </c>
      <c r="Z41" s="15" t="s">
        <v>511</v>
      </c>
      <c r="AA41" s="15" t="s">
        <v>512</v>
      </c>
      <c r="AB41" s="15" t="s">
        <v>513</v>
      </c>
      <c r="AC41" s="15" t="s">
        <v>514</v>
      </c>
      <c r="AD41" s="15" t="s">
        <v>219</v>
      </c>
    </row>
    <row r="42" spans="1:30" s="19" customFormat="1" ht="60" x14ac:dyDescent="0.25">
      <c r="A42" s="15" t="s">
        <v>213</v>
      </c>
      <c r="B42" s="15" t="s">
        <v>293</v>
      </c>
      <c r="C42" s="15" t="s">
        <v>18</v>
      </c>
      <c r="D42" s="15" t="s">
        <v>32</v>
      </c>
      <c r="E42" s="15" t="s">
        <v>481</v>
      </c>
      <c r="F42" s="15" t="s">
        <v>216</v>
      </c>
      <c r="G42" s="16" t="s">
        <v>15</v>
      </c>
      <c r="H42" s="15" t="s">
        <v>168</v>
      </c>
      <c r="I42" s="15" t="s">
        <v>482</v>
      </c>
      <c r="J42" s="15" t="s">
        <v>176</v>
      </c>
      <c r="K42" s="15" t="s">
        <v>434</v>
      </c>
      <c r="L42" s="17">
        <v>43924</v>
      </c>
      <c r="M42" s="15" t="s">
        <v>515</v>
      </c>
      <c r="N42" s="15" t="s">
        <v>516</v>
      </c>
      <c r="O42" s="18">
        <v>28877310</v>
      </c>
      <c r="P42" s="15" t="s">
        <v>517</v>
      </c>
      <c r="Q42" s="15" t="s">
        <v>518</v>
      </c>
      <c r="R42" s="15" t="s">
        <v>172</v>
      </c>
      <c r="S42" s="15" t="s">
        <v>519</v>
      </c>
      <c r="T42" s="15" t="s">
        <v>266</v>
      </c>
      <c r="U42" s="15" t="s">
        <v>520</v>
      </c>
      <c r="V42" s="15" t="s">
        <v>225</v>
      </c>
      <c r="W42" s="15" t="s">
        <v>226</v>
      </c>
      <c r="X42" s="15" t="s">
        <v>521</v>
      </c>
      <c r="Y42" s="15" t="s">
        <v>522</v>
      </c>
      <c r="Z42" s="15" t="s">
        <v>523</v>
      </c>
      <c r="AA42" s="15" t="s">
        <v>524</v>
      </c>
      <c r="AB42" s="15" t="s">
        <v>525</v>
      </c>
      <c r="AC42" s="15" t="s">
        <v>517</v>
      </c>
      <c r="AD42" s="15" t="s">
        <v>219</v>
      </c>
    </row>
    <row r="43" spans="1:30" s="19" customFormat="1" ht="60" x14ac:dyDescent="0.25">
      <c r="A43" s="15" t="s">
        <v>213</v>
      </c>
      <c r="B43" s="15" t="s">
        <v>293</v>
      </c>
      <c r="C43" s="15" t="s">
        <v>18</v>
      </c>
      <c r="D43" s="15" t="s">
        <v>32</v>
      </c>
      <c r="E43" s="15" t="s">
        <v>481</v>
      </c>
      <c r="F43" s="15" t="s">
        <v>216</v>
      </c>
      <c r="G43" s="16" t="s">
        <v>15</v>
      </c>
      <c r="H43" s="15" t="s">
        <v>168</v>
      </c>
      <c r="I43" s="15" t="s">
        <v>482</v>
      </c>
      <c r="J43" s="15" t="s">
        <v>176</v>
      </c>
      <c r="K43" s="15" t="s">
        <v>526</v>
      </c>
      <c r="L43" s="17">
        <v>43940</v>
      </c>
      <c r="M43" s="15" t="s">
        <v>527</v>
      </c>
      <c r="N43" s="15" t="s">
        <v>528</v>
      </c>
      <c r="O43" s="18">
        <v>28877310</v>
      </c>
      <c r="P43" s="15" t="s">
        <v>517</v>
      </c>
      <c r="Q43" s="15" t="s">
        <v>518</v>
      </c>
      <c r="R43" s="15" t="s">
        <v>173</v>
      </c>
      <c r="S43" s="15" t="s">
        <v>519</v>
      </c>
      <c r="T43" s="15" t="s">
        <v>266</v>
      </c>
      <c r="U43" s="15" t="s">
        <v>520</v>
      </c>
      <c r="V43" s="15" t="s">
        <v>225</v>
      </c>
      <c r="W43" s="15" t="s">
        <v>226</v>
      </c>
      <c r="X43" s="15" t="s">
        <v>521</v>
      </c>
      <c r="Y43" s="15" t="s">
        <v>522</v>
      </c>
      <c r="Z43" s="15" t="s">
        <v>529</v>
      </c>
      <c r="AA43" s="15" t="s">
        <v>530</v>
      </c>
      <c r="AB43" s="15" t="s">
        <v>531</v>
      </c>
      <c r="AC43" s="15" t="s">
        <v>517</v>
      </c>
      <c r="AD43" s="15" t="s">
        <v>219</v>
      </c>
    </row>
    <row r="44" spans="1:30" ht="26.25" hidden="1" x14ac:dyDescent="0.25">
      <c r="A44" s="12" t="s">
        <v>213</v>
      </c>
      <c r="B44" s="15" t="s">
        <v>293</v>
      </c>
      <c r="C44" s="15" t="s">
        <v>18</v>
      </c>
      <c r="D44" s="15" t="s">
        <v>32</v>
      </c>
      <c r="E44" s="12" t="s">
        <v>232</v>
      </c>
      <c r="F44" s="12" t="s">
        <v>216</v>
      </c>
      <c r="G44" s="12" t="s">
        <v>233</v>
      </c>
      <c r="H44" s="12" t="s">
        <v>234</v>
      </c>
      <c r="I44" s="12" t="s">
        <v>218</v>
      </c>
      <c r="J44" s="12" t="s">
        <v>24</v>
      </c>
      <c r="K44" s="12" t="s">
        <v>532</v>
      </c>
      <c r="L44" s="13">
        <v>43973</v>
      </c>
      <c r="M44" s="12" t="s">
        <v>533</v>
      </c>
      <c r="N44" s="12" t="s">
        <v>534</v>
      </c>
      <c r="O44" s="14">
        <v>5205810</v>
      </c>
      <c r="P44" s="12" t="s">
        <v>535</v>
      </c>
      <c r="Q44" s="12" t="s">
        <v>518</v>
      </c>
      <c r="R44" s="12" t="s">
        <v>56</v>
      </c>
      <c r="S44" s="12" t="s">
        <v>536</v>
      </c>
      <c r="T44" s="12" t="s">
        <v>266</v>
      </c>
      <c r="U44" s="12" t="s">
        <v>537</v>
      </c>
      <c r="V44" s="12" t="s">
        <v>225</v>
      </c>
      <c r="W44" s="12" t="s">
        <v>226</v>
      </c>
      <c r="X44" s="12" t="s">
        <v>268</v>
      </c>
      <c r="Y44" s="12" t="s">
        <v>538</v>
      </c>
      <c r="Z44" s="12" t="s">
        <v>539</v>
      </c>
      <c r="AA44" s="12" t="s">
        <v>540</v>
      </c>
      <c r="AB44" s="12" t="s">
        <v>534</v>
      </c>
      <c r="AC44" s="12" t="s">
        <v>535</v>
      </c>
      <c r="AD44" s="12" t="s">
        <v>219</v>
      </c>
    </row>
    <row r="45" spans="1:30" ht="39" hidden="1" x14ac:dyDescent="0.25">
      <c r="A45" s="12" t="s">
        <v>213</v>
      </c>
      <c r="B45" s="12" t="s">
        <v>214</v>
      </c>
      <c r="C45" s="12" t="s">
        <v>17</v>
      </c>
      <c r="D45" s="12" t="s">
        <v>21</v>
      </c>
      <c r="E45" s="12" t="s">
        <v>232</v>
      </c>
      <c r="F45" s="12" t="s">
        <v>216</v>
      </c>
      <c r="G45" s="12"/>
      <c r="H45" s="12" t="s">
        <v>168</v>
      </c>
      <c r="I45" s="12" t="s">
        <v>218</v>
      </c>
      <c r="J45" s="12" t="s">
        <v>27</v>
      </c>
      <c r="K45" s="12" t="s">
        <v>541</v>
      </c>
      <c r="L45" s="13">
        <v>43916</v>
      </c>
      <c r="M45" s="12" t="s">
        <v>542</v>
      </c>
      <c r="N45" s="12" t="s">
        <v>543</v>
      </c>
      <c r="O45" s="14">
        <v>3200000</v>
      </c>
      <c r="P45" s="14">
        <v>3200000</v>
      </c>
      <c r="Q45" s="12">
        <v>0</v>
      </c>
      <c r="R45" s="12" t="s">
        <v>57</v>
      </c>
      <c r="S45" s="12" t="s">
        <v>544</v>
      </c>
      <c r="T45" s="12" t="s">
        <v>223</v>
      </c>
      <c r="U45" s="12" t="s">
        <v>545</v>
      </c>
      <c r="V45" s="12" t="s">
        <v>225</v>
      </c>
      <c r="W45" s="12" t="s">
        <v>226</v>
      </c>
      <c r="X45" s="12" t="s">
        <v>546</v>
      </c>
      <c r="Y45" s="12" t="s">
        <v>547</v>
      </c>
      <c r="Z45" s="12" t="s">
        <v>548</v>
      </c>
      <c r="AA45" s="12" t="s">
        <v>504</v>
      </c>
      <c r="AB45" s="12" t="s">
        <v>549</v>
      </c>
      <c r="AC45" s="12" t="s">
        <v>550</v>
      </c>
      <c r="AD45" s="12" t="s">
        <v>230</v>
      </c>
    </row>
    <row r="46" spans="1:30" ht="26.25" hidden="1" x14ac:dyDescent="0.25">
      <c r="A46" s="12" t="s">
        <v>213</v>
      </c>
      <c r="B46" s="12" t="s">
        <v>214</v>
      </c>
      <c r="C46" s="15" t="s">
        <v>18</v>
      </c>
      <c r="D46" s="12" t="s">
        <v>21</v>
      </c>
      <c r="E46" s="12" t="s">
        <v>232</v>
      </c>
      <c r="F46" s="12" t="s">
        <v>216</v>
      </c>
      <c r="G46" s="12"/>
      <c r="H46" s="12" t="s">
        <v>168</v>
      </c>
      <c r="I46" s="12" t="s">
        <v>218</v>
      </c>
      <c r="J46" s="12" t="s">
        <v>27</v>
      </c>
      <c r="K46" s="12" t="s">
        <v>551</v>
      </c>
      <c r="L46" s="13">
        <v>43962</v>
      </c>
      <c r="M46" s="12" t="s">
        <v>552</v>
      </c>
      <c r="N46" s="12" t="s">
        <v>543</v>
      </c>
      <c r="O46" s="14">
        <v>15000000</v>
      </c>
      <c r="P46" s="12" t="s">
        <v>553</v>
      </c>
      <c r="Q46" s="12" t="s">
        <v>518</v>
      </c>
      <c r="R46" s="12" t="s">
        <v>58</v>
      </c>
      <c r="S46" s="12" t="s">
        <v>440</v>
      </c>
      <c r="T46" s="12" t="s">
        <v>266</v>
      </c>
      <c r="U46" s="12" t="s">
        <v>441</v>
      </c>
      <c r="V46" s="12" t="s">
        <v>225</v>
      </c>
      <c r="W46" s="12" t="s">
        <v>226</v>
      </c>
      <c r="X46" s="12" t="s">
        <v>442</v>
      </c>
      <c r="Y46" s="12" t="s">
        <v>443</v>
      </c>
      <c r="Z46" s="12" t="s">
        <v>554</v>
      </c>
      <c r="AA46" s="12" t="s">
        <v>555</v>
      </c>
      <c r="AB46" s="12" t="s">
        <v>556</v>
      </c>
      <c r="AC46" s="12" t="s">
        <v>553</v>
      </c>
      <c r="AD46" s="12" t="s">
        <v>230</v>
      </c>
    </row>
    <row r="47" spans="1:30" ht="26.25" hidden="1" x14ac:dyDescent="0.25">
      <c r="A47" s="12" t="s">
        <v>213</v>
      </c>
      <c r="B47" s="12" t="s">
        <v>214</v>
      </c>
      <c r="C47" s="15" t="s">
        <v>18</v>
      </c>
      <c r="D47" s="12" t="s">
        <v>21</v>
      </c>
      <c r="E47" s="12" t="s">
        <v>232</v>
      </c>
      <c r="F47" s="12" t="s">
        <v>216</v>
      </c>
      <c r="G47" s="12"/>
      <c r="H47" s="12" t="s">
        <v>217</v>
      </c>
      <c r="I47" s="12" t="s">
        <v>218</v>
      </c>
      <c r="J47" s="12" t="s">
        <v>27</v>
      </c>
      <c r="K47" s="12" t="s">
        <v>557</v>
      </c>
      <c r="L47" s="13">
        <v>43962</v>
      </c>
      <c r="M47" s="12" t="s">
        <v>558</v>
      </c>
      <c r="N47" s="12" t="s">
        <v>559</v>
      </c>
      <c r="O47" s="14">
        <v>705000</v>
      </c>
      <c r="P47" s="12" t="s">
        <v>560</v>
      </c>
      <c r="Q47" s="12" t="s">
        <v>518</v>
      </c>
      <c r="R47" s="12" t="s">
        <v>59</v>
      </c>
      <c r="S47" s="12" t="s">
        <v>536</v>
      </c>
      <c r="T47" s="12" t="s">
        <v>266</v>
      </c>
      <c r="U47" s="12" t="s">
        <v>537</v>
      </c>
      <c r="V47" s="12" t="s">
        <v>225</v>
      </c>
      <c r="W47" s="12" t="s">
        <v>226</v>
      </c>
      <c r="X47" s="12" t="s">
        <v>268</v>
      </c>
      <c r="Y47" s="12" t="s">
        <v>538</v>
      </c>
      <c r="Z47" s="12" t="s">
        <v>561</v>
      </c>
      <c r="AA47" s="12" t="s">
        <v>562</v>
      </c>
      <c r="AB47" s="12" t="s">
        <v>563</v>
      </c>
      <c r="AC47" s="12" t="s">
        <v>560</v>
      </c>
      <c r="AD47" s="12" t="s">
        <v>230</v>
      </c>
    </row>
    <row r="48" spans="1:30" hidden="1" x14ac:dyDescent="0.25">
      <c r="A48" s="12" t="s">
        <v>213</v>
      </c>
      <c r="B48" s="12" t="s">
        <v>214</v>
      </c>
      <c r="C48" s="15" t="s">
        <v>18</v>
      </c>
      <c r="D48" s="12" t="s">
        <v>21</v>
      </c>
      <c r="E48" s="12" t="s">
        <v>232</v>
      </c>
      <c r="F48" s="12" t="s">
        <v>216</v>
      </c>
      <c r="G48" s="12" t="s">
        <v>233</v>
      </c>
      <c r="H48" s="12" t="s">
        <v>234</v>
      </c>
      <c r="I48" s="12" t="s">
        <v>218</v>
      </c>
      <c r="J48" s="12" t="s">
        <v>27</v>
      </c>
      <c r="K48" s="12" t="s">
        <v>564</v>
      </c>
      <c r="L48" s="13">
        <v>43967</v>
      </c>
      <c r="M48" s="12" t="s">
        <v>565</v>
      </c>
      <c r="N48" s="12" t="s">
        <v>566</v>
      </c>
      <c r="O48" s="14">
        <v>117400</v>
      </c>
      <c r="P48" s="12" t="s">
        <v>567</v>
      </c>
      <c r="Q48" s="12" t="s">
        <v>518</v>
      </c>
      <c r="R48" s="12" t="s">
        <v>60</v>
      </c>
      <c r="S48" s="12" t="s">
        <v>568</v>
      </c>
      <c r="T48" s="12" t="s">
        <v>223</v>
      </c>
      <c r="U48" s="12" t="s">
        <v>569</v>
      </c>
      <c r="V48" s="12" t="s">
        <v>225</v>
      </c>
      <c r="W48" s="12" t="s">
        <v>226</v>
      </c>
      <c r="X48" s="12" t="s">
        <v>570</v>
      </c>
      <c r="Y48" s="12" t="s">
        <v>571</v>
      </c>
      <c r="Z48" s="12" t="s">
        <v>572</v>
      </c>
      <c r="AA48" s="12" t="s">
        <v>573</v>
      </c>
      <c r="AB48" s="12" t="s">
        <v>574</v>
      </c>
      <c r="AC48" s="12" t="s">
        <v>567</v>
      </c>
      <c r="AD48" s="12" t="s">
        <v>230</v>
      </c>
    </row>
    <row r="49" spans="1:30" ht="39" hidden="1" x14ac:dyDescent="0.25">
      <c r="A49" s="12" t="s">
        <v>213</v>
      </c>
      <c r="B49" s="15" t="s">
        <v>293</v>
      </c>
      <c r="C49" s="15" t="s">
        <v>18</v>
      </c>
      <c r="D49" s="15" t="s">
        <v>32</v>
      </c>
      <c r="E49" s="12" t="s">
        <v>232</v>
      </c>
      <c r="F49" s="12" t="s">
        <v>216</v>
      </c>
      <c r="G49" s="12"/>
      <c r="H49" s="12" t="s">
        <v>217</v>
      </c>
      <c r="I49" s="12" t="s">
        <v>218</v>
      </c>
      <c r="J49" s="12" t="s">
        <v>27</v>
      </c>
      <c r="K49" s="12" t="s">
        <v>575</v>
      </c>
      <c r="L49" s="13">
        <v>43976</v>
      </c>
      <c r="M49" s="12" t="s">
        <v>576</v>
      </c>
      <c r="N49" s="12" t="s">
        <v>388</v>
      </c>
      <c r="O49" s="14">
        <v>4628750</v>
      </c>
      <c r="P49" s="12" t="s">
        <v>577</v>
      </c>
      <c r="Q49" s="12" t="s">
        <v>518</v>
      </c>
      <c r="R49" s="12" t="s">
        <v>61</v>
      </c>
      <c r="S49" s="12" t="s">
        <v>578</v>
      </c>
      <c r="T49" s="12" t="s">
        <v>266</v>
      </c>
      <c r="U49" s="12" t="s">
        <v>579</v>
      </c>
      <c r="V49" s="12" t="s">
        <v>225</v>
      </c>
      <c r="W49" s="12" t="s">
        <v>226</v>
      </c>
      <c r="X49" s="12" t="s">
        <v>580</v>
      </c>
      <c r="Y49" s="12" t="s">
        <v>581</v>
      </c>
      <c r="Z49" s="12" t="s">
        <v>582</v>
      </c>
      <c r="AA49" s="12" t="s">
        <v>583</v>
      </c>
      <c r="AB49" s="12" t="s">
        <v>388</v>
      </c>
      <c r="AC49" s="12" t="s">
        <v>577</v>
      </c>
      <c r="AD49" s="12" t="s">
        <v>219</v>
      </c>
    </row>
    <row r="50" spans="1:30" ht="39" hidden="1" x14ac:dyDescent="0.25">
      <c r="A50" s="12" t="s">
        <v>213</v>
      </c>
      <c r="B50" s="15" t="s">
        <v>293</v>
      </c>
      <c r="C50" s="15" t="s">
        <v>18</v>
      </c>
      <c r="D50" s="15" t="s">
        <v>32</v>
      </c>
      <c r="E50" s="12" t="s">
        <v>232</v>
      </c>
      <c r="F50" s="12" t="s">
        <v>216</v>
      </c>
      <c r="G50" s="12"/>
      <c r="H50" s="12" t="s">
        <v>168</v>
      </c>
      <c r="I50" s="12" t="s">
        <v>218</v>
      </c>
      <c r="J50" s="12" t="s">
        <v>27</v>
      </c>
      <c r="K50" s="12" t="s">
        <v>584</v>
      </c>
      <c r="L50" s="13">
        <v>43990</v>
      </c>
      <c r="M50" s="12" t="s">
        <v>585</v>
      </c>
      <c r="N50" s="12" t="s">
        <v>388</v>
      </c>
      <c r="O50" s="14">
        <v>15000000</v>
      </c>
      <c r="P50" s="12" t="s">
        <v>553</v>
      </c>
      <c r="Q50" s="12" t="s">
        <v>518</v>
      </c>
      <c r="R50" s="12" t="s">
        <v>62</v>
      </c>
      <c r="S50" s="12" t="s">
        <v>440</v>
      </c>
      <c r="T50" s="12" t="s">
        <v>266</v>
      </c>
      <c r="U50" s="12" t="s">
        <v>441</v>
      </c>
      <c r="V50" s="12" t="s">
        <v>225</v>
      </c>
      <c r="W50" s="12" t="s">
        <v>226</v>
      </c>
      <c r="X50" s="12" t="s">
        <v>442</v>
      </c>
      <c r="Y50" s="12" t="s">
        <v>443</v>
      </c>
      <c r="Z50" s="12" t="s">
        <v>586</v>
      </c>
      <c r="AA50" s="12" t="s">
        <v>587</v>
      </c>
      <c r="AB50" s="12" t="s">
        <v>388</v>
      </c>
      <c r="AC50" s="12" t="s">
        <v>553</v>
      </c>
      <c r="AD50" s="12" t="s">
        <v>219</v>
      </c>
    </row>
    <row r="51" spans="1:30" hidden="1" x14ac:dyDescent="0.25">
      <c r="A51" s="12" t="s">
        <v>213</v>
      </c>
      <c r="B51" s="15" t="s">
        <v>293</v>
      </c>
      <c r="C51" s="15" t="s">
        <v>18</v>
      </c>
      <c r="D51" s="15" t="s">
        <v>32</v>
      </c>
      <c r="E51" s="12" t="s">
        <v>232</v>
      </c>
      <c r="F51" s="12" t="s">
        <v>216</v>
      </c>
      <c r="G51" s="12" t="s">
        <v>233</v>
      </c>
      <c r="H51" s="12" t="s">
        <v>234</v>
      </c>
      <c r="I51" s="12" t="s">
        <v>218</v>
      </c>
      <c r="J51" s="12" t="s">
        <v>27</v>
      </c>
      <c r="K51" s="12" t="s">
        <v>588</v>
      </c>
      <c r="L51" s="13">
        <v>44001</v>
      </c>
      <c r="M51" s="12" t="s">
        <v>589</v>
      </c>
      <c r="N51" s="12" t="s">
        <v>590</v>
      </c>
      <c r="O51" s="14">
        <v>2040000</v>
      </c>
      <c r="P51" s="12" t="s">
        <v>591</v>
      </c>
      <c r="Q51" s="12" t="s">
        <v>518</v>
      </c>
      <c r="R51" s="12" t="s">
        <v>63</v>
      </c>
      <c r="S51" s="12" t="s">
        <v>592</v>
      </c>
      <c r="T51" s="12" t="s">
        <v>223</v>
      </c>
      <c r="U51" s="12" t="s">
        <v>593</v>
      </c>
      <c r="V51" s="12" t="s">
        <v>225</v>
      </c>
      <c r="W51" s="12" t="s">
        <v>226</v>
      </c>
      <c r="X51" s="12" t="s">
        <v>594</v>
      </c>
      <c r="Y51" s="12" t="s">
        <v>595</v>
      </c>
      <c r="Z51" s="12" t="s">
        <v>596</v>
      </c>
      <c r="AA51" s="12" t="s">
        <v>597</v>
      </c>
      <c r="AB51" s="12" t="s">
        <v>598</v>
      </c>
      <c r="AC51" s="12" t="s">
        <v>591</v>
      </c>
      <c r="AD51" s="12" t="s">
        <v>219</v>
      </c>
    </row>
    <row r="52" spans="1:30" hidden="1" x14ac:dyDescent="0.25">
      <c r="A52" s="12" t="s">
        <v>213</v>
      </c>
      <c r="B52" s="12" t="s">
        <v>599</v>
      </c>
      <c r="C52" s="15" t="s">
        <v>18</v>
      </c>
      <c r="D52" s="12" t="s">
        <v>21</v>
      </c>
      <c r="E52" s="12" t="s">
        <v>232</v>
      </c>
      <c r="F52" s="12" t="s">
        <v>216</v>
      </c>
      <c r="G52" s="12" t="s">
        <v>251</v>
      </c>
      <c r="H52" s="12" t="s">
        <v>252</v>
      </c>
      <c r="I52" s="12" t="s">
        <v>218</v>
      </c>
      <c r="J52" s="12" t="s">
        <v>27</v>
      </c>
      <c r="K52" s="12" t="s">
        <v>600</v>
      </c>
      <c r="L52" s="13">
        <v>44011</v>
      </c>
      <c r="M52" s="12" t="s">
        <v>601</v>
      </c>
      <c r="N52" s="12" t="s">
        <v>598</v>
      </c>
      <c r="O52" s="14">
        <v>20051760</v>
      </c>
      <c r="P52" s="12" t="s">
        <v>602</v>
      </c>
      <c r="Q52" s="12" t="s">
        <v>518</v>
      </c>
      <c r="R52" s="12" t="s">
        <v>64</v>
      </c>
      <c r="S52" s="12" t="s">
        <v>603</v>
      </c>
      <c r="T52" s="12" t="s">
        <v>223</v>
      </c>
      <c r="U52" s="12" t="s">
        <v>604</v>
      </c>
      <c r="V52" s="12" t="s">
        <v>225</v>
      </c>
      <c r="W52" s="12" t="s">
        <v>226</v>
      </c>
      <c r="X52" s="12" t="s">
        <v>605</v>
      </c>
      <c r="Y52" s="12" t="s">
        <v>606</v>
      </c>
      <c r="Z52" s="12" t="s">
        <v>260</v>
      </c>
      <c r="AA52" s="12" t="s">
        <v>230</v>
      </c>
      <c r="AB52" s="12" t="s">
        <v>607</v>
      </c>
      <c r="AC52" s="12" t="s">
        <v>602</v>
      </c>
      <c r="AD52" s="12" t="s">
        <v>608</v>
      </c>
    </row>
    <row r="53" spans="1:30" ht="39" hidden="1" x14ac:dyDescent="0.25">
      <c r="A53" s="12" t="s">
        <v>213</v>
      </c>
      <c r="B53" s="12" t="s">
        <v>214</v>
      </c>
      <c r="C53" s="15" t="s">
        <v>18</v>
      </c>
      <c r="D53" s="12" t="s">
        <v>21</v>
      </c>
      <c r="E53" s="12" t="s">
        <v>232</v>
      </c>
      <c r="F53" s="12" t="s">
        <v>216</v>
      </c>
      <c r="G53" s="12"/>
      <c r="H53" s="12" t="s">
        <v>168</v>
      </c>
      <c r="I53" s="12" t="s">
        <v>218</v>
      </c>
      <c r="J53" s="12" t="s">
        <v>27</v>
      </c>
      <c r="K53" s="12" t="s">
        <v>609</v>
      </c>
      <c r="L53" s="13">
        <v>43990</v>
      </c>
      <c r="M53" s="12" t="s">
        <v>610</v>
      </c>
      <c r="N53" s="12" t="s">
        <v>388</v>
      </c>
      <c r="O53" s="14">
        <v>21600000</v>
      </c>
      <c r="P53" s="12" t="s">
        <v>611</v>
      </c>
      <c r="Q53" s="12" t="s">
        <v>518</v>
      </c>
      <c r="R53" s="12" t="s">
        <v>65</v>
      </c>
      <c r="S53" s="12" t="s">
        <v>612</v>
      </c>
      <c r="T53" s="12" t="s">
        <v>266</v>
      </c>
      <c r="U53" s="12" t="s">
        <v>613</v>
      </c>
      <c r="V53" s="12" t="s">
        <v>225</v>
      </c>
      <c r="W53" s="12" t="s">
        <v>226</v>
      </c>
      <c r="X53" s="12" t="s">
        <v>614</v>
      </c>
      <c r="Y53" s="12" t="s">
        <v>615</v>
      </c>
      <c r="Z53" s="12" t="s">
        <v>616</v>
      </c>
      <c r="AA53" s="12" t="s">
        <v>617</v>
      </c>
      <c r="AB53" s="12" t="s">
        <v>618</v>
      </c>
      <c r="AC53" s="12" t="s">
        <v>611</v>
      </c>
      <c r="AD53" s="12" t="s">
        <v>230</v>
      </c>
    </row>
    <row r="54" spans="1:30" ht="26.25" hidden="1" x14ac:dyDescent="0.25">
      <c r="A54" s="12" t="s">
        <v>213</v>
      </c>
      <c r="B54" s="12" t="s">
        <v>214</v>
      </c>
      <c r="C54" s="15" t="s">
        <v>18</v>
      </c>
      <c r="D54" s="12" t="s">
        <v>21</v>
      </c>
      <c r="E54" s="12" t="s">
        <v>232</v>
      </c>
      <c r="F54" s="12" t="s">
        <v>216</v>
      </c>
      <c r="G54" s="12" t="s">
        <v>233</v>
      </c>
      <c r="H54" s="12" t="s">
        <v>234</v>
      </c>
      <c r="I54" s="12" t="s">
        <v>218</v>
      </c>
      <c r="J54" s="12" t="s">
        <v>24</v>
      </c>
      <c r="K54" s="12" t="s">
        <v>619</v>
      </c>
      <c r="L54" s="13">
        <v>44000</v>
      </c>
      <c r="M54" s="12" t="s">
        <v>620</v>
      </c>
      <c r="N54" s="12" t="s">
        <v>563</v>
      </c>
      <c r="O54" s="14">
        <v>4793065</v>
      </c>
      <c r="P54" s="12" t="s">
        <v>621</v>
      </c>
      <c r="Q54" s="12" t="s">
        <v>518</v>
      </c>
      <c r="R54" s="12" t="s">
        <v>66</v>
      </c>
      <c r="S54" s="12" t="s">
        <v>536</v>
      </c>
      <c r="T54" s="12" t="s">
        <v>266</v>
      </c>
      <c r="U54" s="12" t="s">
        <v>537</v>
      </c>
      <c r="V54" s="12" t="s">
        <v>225</v>
      </c>
      <c r="W54" s="12" t="s">
        <v>226</v>
      </c>
      <c r="X54" s="12" t="s">
        <v>268</v>
      </c>
      <c r="Y54" s="12" t="s">
        <v>538</v>
      </c>
      <c r="Z54" s="12" t="s">
        <v>622</v>
      </c>
      <c r="AA54" s="12" t="s">
        <v>623</v>
      </c>
      <c r="AB54" s="12" t="s">
        <v>624</v>
      </c>
      <c r="AC54" s="12" t="s">
        <v>621</v>
      </c>
      <c r="AD54" s="12" t="s">
        <v>230</v>
      </c>
    </row>
    <row r="55" spans="1:30" hidden="1" x14ac:dyDescent="0.25">
      <c r="A55" s="12" t="s">
        <v>213</v>
      </c>
      <c r="B55" s="12" t="s">
        <v>214</v>
      </c>
      <c r="C55" s="15" t="s">
        <v>18</v>
      </c>
      <c r="D55" s="12" t="s">
        <v>21</v>
      </c>
      <c r="E55" s="12" t="s">
        <v>232</v>
      </c>
      <c r="F55" s="12" t="s">
        <v>216</v>
      </c>
      <c r="G55" s="12" t="s">
        <v>233</v>
      </c>
      <c r="H55" s="12" t="s">
        <v>234</v>
      </c>
      <c r="I55" s="12" t="s">
        <v>218</v>
      </c>
      <c r="J55" s="12" t="s">
        <v>27</v>
      </c>
      <c r="K55" s="12" t="s">
        <v>625</v>
      </c>
      <c r="L55" s="13">
        <v>44004</v>
      </c>
      <c r="M55" s="12" t="s">
        <v>626</v>
      </c>
      <c r="N55" s="12" t="s">
        <v>590</v>
      </c>
      <c r="O55" s="14">
        <v>231750</v>
      </c>
      <c r="P55" s="12" t="s">
        <v>627</v>
      </c>
      <c r="Q55" s="12" t="s">
        <v>518</v>
      </c>
      <c r="R55" s="12" t="s">
        <v>67</v>
      </c>
      <c r="S55" s="12" t="s">
        <v>286</v>
      </c>
      <c r="T55" s="12" t="s">
        <v>223</v>
      </c>
      <c r="U55" s="12" t="s">
        <v>287</v>
      </c>
      <c r="V55" s="12" t="s">
        <v>225</v>
      </c>
      <c r="W55" s="12" t="s">
        <v>226</v>
      </c>
      <c r="X55" s="12" t="s">
        <v>288</v>
      </c>
      <c r="Y55" s="12" t="s">
        <v>289</v>
      </c>
      <c r="Z55" s="12" t="s">
        <v>628</v>
      </c>
      <c r="AA55" s="12" t="s">
        <v>629</v>
      </c>
      <c r="AB55" s="12" t="s">
        <v>590</v>
      </c>
      <c r="AC55" s="12" t="s">
        <v>627</v>
      </c>
      <c r="AD55" s="12" t="s">
        <v>230</v>
      </c>
    </row>
    <row r="56" spans="1:30" hidden="1" x14ac:dyDescent="0.25">
      <c r="A56" s="12" t="s">
        <v>213</v>
      </c>
      <c r="B56" s="12" t="s">
        <v>214</v>
      </c>
      <c r="C56" s="15" t="s">
        <v>18</v>
      </c>
      <c r="D56" s="12" t="s">
        <v>21</v>
      </c>
      <c r="E56" s="12" t="s">
        <v>232</v>
      </c>
      <c r="F56" s="12" t="s">
        <v>216</v>
      </c>
      <c r="G56" s="12" t="s">
        <v>233</v>
      </c>
      <c r="H56" s="12" t="s">
        <v>234</v>
      </c>
      <c r="I56" s="12" t="s">
        <v>218</v>
      </c>
      <c r="J56" s="12" t="s">
        <v>27</v>
      </c>
      <c r="K56" s="12" t="s">
        <v>630</v>
      </c>
      <c r="L56" s="13">
        <v>44004</v>
      </c>
      <c r="M56" s="12" t="s">
        <v>631</v>
      </c>
      <c r="N56" s="12" t="s">
        <v>590</v>
      </c>
      <c r="O56" s="14">
        <v>480000</v>
      </c>
      <c r="P56" s="12" t="s">
        <v>632</v>
      </c>
      <c r="Q56" s="12" t="s">
        <v>518</v>
      </c>
      <c r="R56" s="12" t="s">
        <v>68</v>
      </c>
      <c r="S56" s="12" t="s">
        <v>592</v>
      </c>
      <c r="T56" s="12" t="s">
        <v>223</v>
      </c>
      <c r="U56" s="12" t="s">
        <v>593</v>
      </c>
      <c r="V56" s="12" t="s">
        <v>225</v>
      </c>
      <c r="W56" s="12" t="s">
        <v>226</v>
      </c>
      <c r="X56" s="12" t="s">
        <v>594</v>
      </c>
      <c r="Y56" s="12" t="s">
        <v>595</v>
      </c>
      <c r="Z56" s="12" t="s">
        <v>633</v>
      </c>
      <c r="AA56" s="12" t="s">
        <v>634</v>
      </c>
      <c r="AB56" s="12" t="s">
        <v>598</v>
      </c>
      <c r="AC56" s="12" t="s">
        <v>632</v>
      </c>
      <c r="AD56" s="12" t="s">
        <v>230</v>
      </c>
    </row>
    <row r="57" spans="1:30" hidden="1" x14ac:dyDescent="0.25">
      <c r="A57" s="12" t="s">
        <v>213</v>
      </c>
      <c r="B57" s="12" t="s">
        <v>214</v>
      </c>
      <c r="C57" s="15" t="s">
        <v>18</v>
      </c>
      <c r="D57" s="12" t="s">
        <v>21</v>
      </c>
      <c r="E57" s="12" t="s">
        <v>232</v>
      </c>
      <c r="F57" s="12" t="s">
        <v>216</v>
      </c>
      <c r="G57" s="12" t="s">
        <v>233</v>
      </c>
      <c r="H57" s="12" t="s">
        <v>234</v>
      </c>
      <c r="I57" s="12" t="s">
        <v>218</v>
      </c>
      <c r="J57" s="12" t="s">
        <v>27</v>
      </c>
      <c r="K57" s="12" t="s">
        <v>635</v>
      </c>
      <c r="L57" s="13">
        <v>44004</v>
      </c>
      <c r="M57" s="12" t="s">
        <v>636</v>
      </c>
      <c r="N57" s="12" t="s">
        <v>590</v>
      </c>
      <c r="O57" s="14">
        <v>1002600</v>
      </c>
      <c r="P57" s="12" t="s">
        <v>637</v>
      </c>
      <c r="Q57" s="12" t="s">
        <v>518</v>
      </c>
      <c r="R57" s="12" t="s">
        <v>69</v>
      </c>
      <c r="S57" s="12" t="s">
        <v>286</v>
      </c>
      <c r="T57" s="12" t="s">
        <v>223</v>
      </c>
      <c r="U57" s="12" t="s">
        <v>287</v>
      </c>
      <c r="V57" s="12" t="s">
        <v>225</v>
      </c>
      <c r="W57" s="12" t="s">
        <v>226</v>
      </c>
      <c r="X57" s="12" t="s">
        <v>288</v>
      </c>
      <c r="Y57" s="12" t="s">
        <v>289</v>
      </c>
      <c r="Z57" s="12" t="s">
        <v>638</v>
      </c>
      <c r="AA57" s="12" t="s">
        <v>639</v>
      </c>
      <c r="AB57" s="12" t="s">
        <v>590</v>
      </c>
      <c r="AC57" s="12" t="s">
        <v>637</v>
      </c>
      <c r="AD57" s="12" t="s">
        <v>230</v>
      </c>
    </row>
    <row r="58" spans="1:30" hidden="1" x14ac:dyDescent="0.25">
      <c r="A58" s="12" t="s">
        <v>213</v>
      </c>
      <c r="B58" s="12" t="s">
        <v>214</v>
      </c>
      <c r="C58" s="15" t="s">
        <v>18</v>
      </c>
      <c r="D58" s="12" t="s">
        <v>21</v>
      </c>
      <c r="E58" s="12" t="s">
        <v>232</v>
      </c>
      <c r="F58" s="12" t="s">
        <v>216</v>
      </c>
      <c r="G58" s="12" t="s">
        <v>233</v>
      </c>
      <c r="H58" s="12" t="s">
        <v>234</v>
      </c>
      <c r="I58" s="12" t="s">
        <v>218</v>
      </c>
      <c r="J58" s="12" t="s">
        <v>27</v>
      </c>
      <c r="K58" s="12" t="s">
        <v>640</v>
      </c>
      <c r="L58" s="13">
        <v>44004</v>
      </c>
      <c r="M58" s="12" t="s">
        <v>641</v>
      </c>
      <c r="N58" s="12" t="s">
        <v>590</v>
      </c>
      <c r="O58" s="14">
        <v>687000</v>
      </c>
      <c r="P58" s="12" t="s">
        <v>642</v>
      </c>
      <c r="Q58" s="12" t="s">
        <v>518</v>
      </c>
      <c r="R58" s="12" t="s">
        <v>70</v>
      </c>
      <c r="S58" s="12" t="s">
        <v>286</v>
      </c>
      <c r="T58" s="12" t="s">
        <v>223</v>
      </c>
      <c r="U58" s="12" t="s">
        <v>287</v>
      </c>
      <c r="V58" s="12" t="s">
        <v>225</v>
      </c>
      <c r="W58" s="12" t="s">
        <v>226</v>
      </c>
      <c r="X58" s="12" t="s">
        <v>288</v>
      </c>
      <c r="Y58" s="12" t="s">
        <v>289</v>
      </c>
      <c r="Z58" s="12" t="s">
        <v>572</v>
      </c>
      <c r="AA58" s="12" t="s">
        <v>643</v>
      </c>
      <c r="AB58" s="12" t="s">
        <v>644</v>
      </c>
      <c r="AC58" s="12" t="s">
        <v>642</v>
      </c>
      <c r="AD58" s="12" t="s">
        <v>230</v>
      </c>
    </row>
    <row r="59" spans="1:30" hidden="1" x14ac:dyDescent="0.25">
      <c r="A59" s="12" t="s">
        <v>213</v>
      </c>
      <c r="B59" s="12" t="s">
        <v>214</v>
      </c>
      <c r="C59" s="15" t="s">
        <v>18</v>
      </c>
      <c r="D59" s="12" t="s">
        <v>21</v>
      </c>
      <c r="E59" s="12" t="s">
        <v>232</v>
      </c>
      <c r="F59" s="12" t="s">
        <v>216</v>
      </c>
      <c r="G59" s="12" t="s">
        <v>233</v>
      </c>
      <c r="H59" s="12" t="s">
        <v>234</v>
      </c>
      <c r="I59" s="12" t="s">
        <v>218</v>
      </c>
      <c r="J59" s="12" t="s">
        <v>27</v>
      </c>
      <c r="K59" s="12" t="s">
        <v>645</v>
      </c>
      <c r="L59" s="13">
        <v>44004</v>
      </c>
      <c r="M59" s="12" t="s">
        <v>646</v>
      </c>
      <c r="N59" s="12" t="s">
        <v>590</v>
      </c>
      <c r="O59" s="14">
        <v>500000</v>
      </c>
      <c r="P59" s="12" t="s">
        <v>503</v>
      </c>
      <c r="Q59" s="12" t="s">
        <v>518</v>
      </c>
      <c r="R59" s="12" t="s">
        <v>71</v>
      </c>
      <c r="S59" s="12" t="s">
        <v>592</v>
      </c>
      <c r="T59" s="12" t="s">
        <v>223</v>
      </c>
      <c r="U59" s="12" t="s">
        <v>593</v>
      </c>
      <c r="V59" s="12" t="s">
        <v>225</v>
      </c>
      <c r="W59" s="12" t="s">
        <v>226</v>
      </c>
      <c r="X59" s="12" t="s">
        <v>594</v>
      </c>
      <c r="Y59" s="12" t="s">
        <v>595</v>
      </c>
      <c r="Z59" s="12" t="s">
        <v>647</v>
      </c>
      <c r="AA59" s="12" t="s">
        <v>648</v>
      </c>
      <c r="AB59" s="12" t="s">
        <v>598</v>
      </c>
      <c r="AC59" s="12" t="s">
        <v>503</v>
      </c>
      <c r="AD59" s="12" t="s">
        <v>230</v>
      </c>
    </row>
    <row r="60" spans="1:30" hidden="1" x14ac:dyDescent="0.25">
      <c r="A60" s="12" t="s">
        <v>213</v>
      </c>
      <c r="B60" s="12" t="s">
        <v>214</v>
      </c>
      <c r="C60" s="15" t="s">
        <v>18</v>
      </c>
      <c r="D60" s="12" t="s">
        <v>21</v>
      </c>
      <c r="E60" s="12" t="s">
        <v>232</v>
      </c>
      <c r="F60" s="12" t="s">
        <v>216</v>
      </c>
      <c r="G60" s="12" t="s">
        <v>233</v>
      </c>
      <c r="H60" s="12" t="s">
        <v>234</v>
      </c>
      <c r="I60" s="12" t="s">
        <v>218</v>
      </c>
      <c r="J60" s="12" t="s">
        <v>27</v>
      </c>
      <c r="K60" s="12" t="s">
        <v>649</v>
      </c>
      <c r="L60" s="13">
        <v>44004</v>
      </c>
      <c r="M60" s="12" t="s">
        <v>650</v>
      </c>
      <c r="N60" s="12" t="s">
        <v>590</v>
      </c>
      <c r="O60" s="14">
        <v>150000</v>
      </c>
      <c r="P60" s="12" t="s">
        <v>651</v>
      </c>
      <c r="Q60" s="12" t="s">
        <v>518</v>
      </c>
      <c r="R60" s="12" t="s">
        <v>72</v>
      </c>
      <c r="S60" s="12" t="s">
        <v>592</v>
      </c>
      <c r="T60" s="12" t="s">
        <v>223</v>
      </c>
      <c r="U60" s="12" t="s">
        <v>593</v>
      </c>
      <c r="V60" s="12" t="s">
        <v>225</v>
      </c>
      <c r="W60" s="12" t="s">
        <v>226</v>
      </c>
      <c r="X60" s="12" t="s">
        <v>594</v>
      </c>
      <c r="Y60" s="12" t="s">
        <v>595</v>
      </c>
      <c r="Z60" s="12" t="s">
        <v>652</v>
      </c>
      <c r="AA60" s="12" t="s">
        <v>653</v>
      </c>
      <c r="AB60" s="12" t="s">
        <v>598</v>
      </c>
      <c r="AC60" s="12" t="s">
        <v>651</v>
      </c>
      <c r="AD60" s="12" t="s">
        <v>230</v>
      </c>
    </row>
    <row r="61" spans="1:30" hidden="1" x14ac:dyDescent="0.25">
      <c r="A61" s="12" t="s">
        <v>213</v>
      </c>
      <c r="B61" s="12" t="s">
        <v>214</v>
      </c>
      <c r="C61" s="15" t="s">
        <v>18</v>
      </c>
      <c r="D61" s="12" t="s">
        <v>21</v>
      </c>
      <c r="E61" s="12" t="s">
        <v>232</v>
      </c>
      <c r="F61" s="12" t="s">
        <v>216</v>
      </c>
      <c r="G61" s="12" t="s">
        <v>233</v>
      </c>
      <c r="H61" s="12" t="s">
        <v>234</v>
      </c>
      <c r="I61" s="12" t="s">
        <v>218</v>
      </c>
      <c r="J61" s="12" t="s">
        <v>27</v>
      </c>
      <c r="K61" s="12" t="s">
        <v>654</v>
      </c>
      <c r="L61" s="13">
        <v>44004</v>
      </c>
      <c r="M61" s="12" t="s">
        <v>655</v>
      </c>
      <c r="N61" s="12" t="s">
        <v>590</v>
      </c>
      <c r="O61" s="14">
        <v>248000</v>
      </c>
      <c r="P61" s="12" t="s">
        <v>656</v>
      </c>
      <c r="Q61" s="12" t="s">
        <v>518</v>
      </c>
      <c r="R61" s="12" t="s">
        <v>73</v>
      </c>
      <c r="S61" s="12" t="s">
        <v>286</v>
      </c>
      <c r="T61" s="12" t="s">
        <v>223</v>
      </c>
      <c r="U61" s="12" t="s">
        <v>287</v>
      </c>
      <c r="V61" s="12" t="s">
        <v>225</v>
      </c>
      <c r="W61" s="12" t="s">
        <v>226</v>
      </c>
      <c r="X61" s="12" t="s">
        <v>288</v>
      </c>
      <c r="Y61" s="12" t="s">
        <v>289</v>
      </c>
      <c r="Z61" s="12" t="s">
        <v>657</v>
      </c>
      <c r="AA61" s="12" t="s">
        <v>658</v>
      </c>
      <c r="AB61" s="12" t="s">
        <v>590</v>
      </c>
      <c r="AC61" s="12" t="s">
        <v>656</v>
      </c>
      <c r="AD61" s="12" t="s">
        <v>230</v>
      </c>
    </row>
    <row r="62" spans="1:30" hidden="1" x14ac:dyDescent="0.25">
      <c r="A62" s="12" t="s">
        <v>213</v>
      </c>
      <c r="B62" s="12" t="s">
        <v>214</v>
      </c>
      <c r="C62" s="15" t="s">
        <v>18</v>
      </c>
      <c r="D62" s="12" t="s">
        <v>21</v>
      </c>
      <c r="E62" s="12" t="s">
        <v>232</v>
      </c>
      <c r="F62" s="12" t="s">
        <v>216</v>
      </c>
      <c r="G62" s="12" t="s">
        <v>233</v>
      </c>
      <c r="H62" s="12" t="s">
        <v>234</v>
      </c>
      <c r="I62" s="12" t="s">
        <v>218</v>
      </c>
      <c r="J62" s="12" t="s">
        <v>27</v>
      </c>
      <c r="K62" s="12" t="s">
        <v>659</v>
      </c>
      <c r="L62" s="13">
        <v>44004</v>
      </c>
      <c r="M62" s="12" t="s">
        <v>660</v>
      </c>
      <c r="N62" s="12" t="s">
        <v>590</v>
      </c>
      <c r="O62" s="14">
        <v>240000</v>
      </c>
      <c r="P62" s="12" t="s">
        <v>661</v>
      </c>
      <c r="Q62" s="12" t="s">
        <v>518</v>
      </c>
      <c r="R62" s="12" t="s">
        <v>74</v>
      </c>
      <c r="S62" s="12" t="s">
        <v>662</v>
      </c>
      <c r="T62" s="12" t="s">
        <v>266</v>
      </c>
      <c r="U62" s="12" t="s">
        <v>663</v>
      </c>
      <c r="V62" s="12" t="s">
        <v>225</v>
      </c>
      <c r="W62" s="12" t="s">
        <v>226</v>
      </c>
      <c r="X62" s="12" t="s">
        <v>664</v>
      </c>
      <c r="Y62" s="12" t="s">
        <v>665</v>
      </c>
      <c r="Z62" s="12" t="s">
        <v>666</v>
      </c>
      <c r="AA62" s="12" t="s">
        <v>667</v>
      </c>
      <c r="AB62" s="12" t="s">
        <v>668</v>
      </c>
      <c r="AC62" s="12" t="s">
        <v>661</v>
      </c>
      <c r="AD62" s="12" t="s">
        <v>230</v>
      </c>
    </row>
    <row r="63" spans="1:30" ht="26.25" hidden="1" x14ac:dyDescent="0.25">
      <c r="A63" s="12" t="s">
        <v>213</v>
      </c>
      <c r="B63" s="12" t="s">
        <v>214</v>
      </c>
      <c r="C63" s="15" t="s">
        <v>18</v>
      </c>
      <c r="D63" s="12" t="s">
        <v>21</v>
      </c>
      <c r="E63" s="12" t="s">
        <v>232</v>
      </c>
      <c r="F63" s="12" t="s">
        <v>216</v>
      </c>
      <c r="G63" s="12" t="s">
        <v>233</v>
      </c>
      <c r="H63" s="12" t="s">
        <v>234</v>
      </c>
      <c r="I63" s="12" t="s">
        <v>218</v>
      </c>
      <c r="J63" s="12" t="s">
        <v>27</v>
      </c>
      <c r="K63" s="12" t="s">
        <v>669</v>
      </c>
      <c r="L63" s="13">
        <v>44004</v>
      </c>
      <c r="M63" s="12" t="s">
        <v>670</v>
      </c>
      <c r="N63" s="12" t="s">
        <v>590</v>
      </c>
      <c r="O63" s="14">
        <v>719920</v>
      </c>
      <c r="P63" s="12" t="s">
        <v>671</v>
      </c>
      <c r="Q63" s="12" t="s">
        <v>518</v>
      </c>
      <c r="R63" s="12" t="s">
        <v>75</v>
      </c>
      <c r="S63" s="12" t="s">
        <v>672</v>
      </c>
      <c r="T63" s="12" t="s">
        <v>223</v>
      </c>
      <c r="U63" s="12" t="s">
        <v>673</v>
      </c>
      <c r="V63" s="12" t="s">
        <v>225</v>
      </c>
      <c r="W63" s="12" t="s">
        <v>226</v>
      </c>
      <c r="X63" s="12" t="s">
        <v>605</v>
      </c>
      <c r="Y63" s="12" t="s">
        <v>674</v>
      </c>
      <c r="Z63" s="12" t="s">
        <v>675</v>
      </c>
      <c r="AA63" s="12" t="s">
        <v>669</v>
      </c>
      <c r="AB63" s="12" t="s">
        <v>590</v>
      </c>
      <c r="AC63" s="12" t="s">
        <v>671</v>
      </c>
      <c r="AD63" s="12" t="s">
        <v>230</v>
      </c>
    </row>
    <row r="64" spans="1:30" hidden="1" x14ac:dyDescent="0.25">
      <c r="A64" s="12" t="s">
        <v>213</v>
      </c>
      <c r="B64" s="12" t="s">
        <v>214</v>
      </c>
      <c r="C64" s="15" t="s">
        <v>18</v>
      </c>
      <c r="D64" s="12" t="s">
        <v>21</v>
      </c>
      <c r="E64" s="12" t="s">
        <v>232</v>
      </c>
      <c r="F64" s="12" t="s">
        <v>216</v>
      </c>
      <c r="G64" s="12" t="s">
        <v>233</v>
      </c>
      <c r="H64" s="12" t="s">
        <v>234</v>
      </c>
      <c r="I64" s="12" t="s">
        <v>218</v>
      </c>
      <c r="J64" s="12" t="s">
        <v>27</v>
      </c>
      <c r="K64" s="12" t="s">
        <v>676</v>
      </c>
      <c r="L64" s="13">
        <v>44004</v>
      </c>
      <c r="M64" s="12" t="s">
        <v>677</v>
      </c>
      <c r="N64" s="12" t="s">
        <v>590</v>
      </c>
      <c r="O64" s="14">
        <v>1199760</v>
      </c>
      <c r="P64" s="12" t="s">
        <v>678</v>
      </c>
      <c r="Q64" s="12" t="s">
        <v>518</v>
      </c>
      <c r="R64" s="12" t="s">
        <v>76</v>
      </c>
      <c r="S64" s="12" t="s">
        <v>679</v>
      </c>
      <c r="T64" s="12" t="s">
        <v>223</v>
      </c>
      <c r="U64" s="12" t="s">
        <v>680</v>
      </c>
      <c r="V64" s="12" t="s">
        <v>225</v>
      </c>
      <c r="W64" s="12" t="s">
        <v>226</v>
      </c>
      <c r="X64" s="12" t="s">
        <v>681</v>
      </c>
      <c r="Y64" s="12" t="s">
        <v>682</v>
      </c>
      <c r="Z64" s="12" t="s">
        <v>572</v>
      </c>
      <c r="AA64" s="12"/>
      <c r="AB64" s="12"/>
      <c r="AC64" s="12"/>
      <c r="AD64" s="12" t="s">
        <v>230</v>
      </c>
    </row>
    <row r="65" spans="1:30" hidden="1" x14ac:dyDescent="0.25">
      <c r="A65" s="12" t="s">
        <v>213</v>
      </c>
      <c r="B65" s="12" t="s">
        <v>214</v>
      </c>
      <c r="C65" s="15" t="s">
        <v>18</v>
      </c>
      <c r="D65" s="12" t="s">
        <v>21</v>
      </c>
      <c r="E65" s="12" t="s">
        <v>232</v>
      </c>
      <c r="F65" s="12" t="s">
        <v>216</v>
      </c>
      <c r="G65" s="12" t="s">
        <v>233</v>
      </c>
      <c r="H65" s="12" t="s">
        <v>234</v>
      </c>
      <c r="I65" s="12" t="s">
        <v>218</v>
      </c>
      <c r="J65" s="12" t="s">
        <v>27</v>
      </c>
      <c r="K65" s="12" t="s">
        <v>683</v>
      </c>
      <c r="L65" s="13">
        <v>44004</v>
      </c>
      <c r="M65" s="12" t="s">
        <v>684</v>
      </c>
      <c r="N65" s="12" t="s">
        <v>590</v>
      </c>
      <c r="O65" s="14">
        <v>1266000</v>
      </c>
      <c r="P65" s="12" t="s">
        <v>685</v>
      </c>
      <c r="Q65" s="12" t="s">
        <v>518</v>
      </c>
      <c r="R65" s="12" t="s">
        <v>77</v>
      </c>
      <c r="S65" s="12" t="s">
        <v>686</v>
      </c>
      <c r="T65" s="12" t="s">
        <v>266</v>
      </c>
      <c r="U65" s="12" t="s">
        <v>687</v>
      </c>
      <c r="V65" s="12" t="s">
        <v>225</v>
      </c>
      <c r="W65" s="12" t="s">
        <v>226</v>
      </c>
      <c r="X65" s="12" t="s">
        <v>688</v>
      </c>
      <c r="Y65" s="12" t="s">
        <v>689</v>
      </c>
      <c r="Z65" s="12" t="s">
        <v>690</v>
      </c>
      <c r="AA65" s="12" t="s">
        <v>691</v>
      </c>
      <c r="AB65" s="12" t="s">
        <v>598</v>
      </c>
      <c r="AC65" s="12" t="s">
        <v>685</v>
      </c>
      <c r="AD65" s="12" t="s">
        <v>230</v>
      </c>
    </row>
    <row r="66" spans="1:30" ht="26.25" hidden="1" x14ac:dyDescent="0.25">
      <c r="A66" s="12" t="s">
        <v>213</v>
      </c>
      <c r="B66" s="12" t="s">
        <v>214</v>
      </c>
      <c r="C66" s="15" t="s">
        <v>18</v>
      </c>
      <c r="D66" s="12" t="s">
        <v>21</v>
      </c>
      <c r="E66" s="12" t="s">
        <v>232</v>
      </c>
      <c r="F66" s="12" t="s">
        <v>216</v>
      </c>
      <c r="G66" s="12" t="s">
        <v>233</v>
      </c>
      <c r="H66" s="12" t="s">
        <v>234</v>
      </c>
      <c r="I66" s="12" t="s">
        <v>218</v>
      </c>
      <c r="J66" s="12" t="s">
        <v>24</v>
      </c>
      <c r="K66" s="12" t="s">
        <v>692</v>
      </c>
      <c r="L66" s="13">
        <v>44009</v>
      </c>
      <c r="M66" s="12" t="s">
        <v>693</v>
      </c>
      <c r="N66" s="12" t="s">
        <v>598</v>
      </c>
      <c r="O66" s="14">
        <v>5167620</v>
      </c>
      <c r="P66" s="12" t="s">
        <v>694</v>
      </c>
      <c r="Q66" s="12" t="s">
        <v>518</v>
      </c>
      <c r="R66" s="12" t="s">
        <v>78</v>
      </c>
      <c r="S66" s="12" t="s">
        <v>536</v>
      </c>
      <c r="T66" s="12" t="s">
        <v>266</v>
      </c>
      <c r="U66" s="12" t="s">
        <v>537</v>
      </c>
      <c r="V66" s="12" t="s">
        <v>225</v>
      </c>
      <c r="W66" s="12" t="s">
        <v>226</v>
      </c>
      <c r="X66" s="12" t="s">
        <v>268</v>
      </c>
      <c r="Y66" s="12" t="s">
        <v>538</v>
      </c>
      <c r="Z66" s="12" t="s">
        <v>539</v>
      </c>
      <c r="AA66" s="12" t="s">
        <v>695</v>
      </c>
      <c r="AB66" s="12" t="s">
        <v>696</v>
      </c>
      <c r="AC66" s="12" t="s">
        <v>694</v>
      </c>
      <c r="AD66" s="12" t="s">
        <v>230</v>
      </c>
    </row>
    <row r="67" spans="1:30" hidden="1" x14ac:dyDescent="0.25">
      <c r="A67" s="12" t="s">
        <v>213</v>
      </c>
      <c r="B67" s="15" t="s">
        <v>293</v>
      </c>
      <c r="C67" s="15" t="s">
        <v>19</v>
      </c>
      <c r="D67" s="15" t="s">
        <v>32</v>
      </c>
      <c r="E67" s="12" t="s">
        <v>215</v>
      </c>
      <c r="F67" s="12" t="s">
        <v>216</v>
      </c>
      <c r="G67" s="12" t="s">
        <v>251</v>
      </c>
      <c r="H67" s="12" t="s">
        <v>252</v>
      </c>
      <c r="I67" s="12" t="s">
        <v>218</v>
      </c>
      <c r="J67" s="12" t="s">
        <v>39</v>
      </c>
      <c r="K67" s="12" t="s">
        <v>697</v>
      </c>
      <c r="L67" s="13">
        <v>44027</v>
      </c>
      <c r="M67" s="12" t="s">
        <v>698</v>
      </c>
      <c r="N67" s="12" t="s">
        <v>699</v>
      </c>
      <c r="O67" s="14">
        <v>45546900</v>
      </c>
      <c r="P67" s="12" t="s">
        <v>700</v>
      </c>
      <c r="Q67" s="12" t="s">
        <v>518</v>
      </c>
      <c r="R67" s="12" t="s">
        <v>79</v>
      </c>
      <c r="S67" s="12" t="s">
        <v>701</v>
      </c>
      <c r="T67" s="12" t="s">
        <v>223</v>
      </c>
      <c r="U67" s="12" t="s">
        <v>702</v>
      </c>
      <c r="V67" s="12" t="s">
        <v>225</v>
      </c>
      <c r="W67" s="12" t="s">
        <v>226</v>
      </c>
      <c r="X67" s="12" t="s">
        <v>703</v>
      </c>
      <c r="Y67" s="12" t="s">
        <v>704</v>
      </c>
      <c r="Z67" s="12" t="s">
        <v>260</v>
      </c>
      <c r="AA67" s="12" t="s">
        <v>705</v>
      </c>
      <c r="AB67" s="12" t="s">
        <v>699</v>
      </c>
      <c r="AC67" s="12" t="s">
        <v>700</v>
      </c>
      <c r="AD67" s="12" t="s">
        <v>219</v>
      </c>
    </row>
    <row r="68" spans="1:30" hidden="1" x14ac:dyDescent="0.25">
      <c r="A68" s="12" t="s">
        <v>213</v>
      </c>
      <c r="B68" s="15" t="s">
        <v>293</v>
      </c>
      <c r="C68" s="15" t="s">
        <v>19</v>
      </c>
      <c r="D68" s="15" t="s">
        <v>32</v>
      </c>
      <c r="E68" s="12" t="s">
        <v>232</v>
      </c>
      <c r="F68" s="12" t="s">
        <v>216</v>
      </c>
      <c r="G68" s="12" t="s">
        <v>233</v>
      </c>
      <c r="H68" s="12" t="s">
        <v>234</v>
      </c>
      <c r="I68" s="12" t="s">
        <v>218</v>
      </c>
      <c r="J68" s="12" t="s">
        <v>27</v>
      </c>
      <c r="K68" s="12" t="s">
        <v>706</v>
      </c>
      <c r="L68" s="13">
        <v>44036</v>
      </c>
      <c r="M68" s="12" t="s">
        <v>707</v>
      </c>
      <c r="N68" s="12" t="s">
        <v>708</v>
      </c>
      <c r="O68" s="14">
        <v>560000</v>
      </c>
      <c r="P68" s="12" t="s">
        <v>709</v>
      </c>
      <c r="Q68" s="12" t="s">
        <v>518</v>
      </c>
      <c r="R68" s="12" t="s">
        <v>80</v>
      </c>
      <c r="S68" s="12" t="s">
        <v>592</v>
      </c>
      <c r="T68" s="12" t="s">
        <v>223</v>
      </c>
      <c r="U68" s="12" t="s">
        <v>593</v>
      </c>
      <c r="V68" s="12" t="s">
        <v>225</v>
      </c>
      <c r="W68" s="12" t="s">
        <v>226</v>
      </c>
      <c r="X68" s="12" t="s">
        <v>594</v>
      </c>
      <c r="Y68" s="12" t="s">
        <v>595</v>
      </c>
      <c r="Z68" s="12" t="s">
        <v>710</v>
      </c>
      <c r="AA68" s="12" t="s">
        <v>711</v>
      </c>
      <c r="AB68" s="12" t="s">
        <v>712</v>
      </c>
      <c r="AC68" s="12" t="s">
        <v>709</v>
      </c>
      <c r="AD68" s="12" t="s">
        <v>219</v>
      </c>
    </row>
    <row r="69" spans="1:30" hidden="1" x14ac:dyDescent="0.25">
      <c r="A69" s="12" t="s">
        <v>213</v>
      </c>
      <c r="B69" s="15" t="s">
        <v>293</v>
      </c>
      <c r="C69" s="15" t="s">
        <v>19</v>
      </c>
      <c r="D69" s="15" t="s">
        <v>32</v>
      </c>
      <c r="E69" s="12" t="s">
        <v>215</v>
      </c>
      <c r="F69" s="12" t="s">
        <v>216</v>
      </c>
      <c r="G69" s="12" t="s">
        <v>251</v>
      </c>
      <c r="H69" s="12" t="s">
        <v>252</v>
      </c>
      <c r="I69" s="12" t="s">
        <v>218</v>
      </c>
      <c r="J69" s="12" t="s">
        <v>39</v>
      </c>
      <c r="K69" s="12" t="s">
        <v>713</v>
      </c>
      <c r="L69" s="13">
        <v>44039</v>
      </c>
      <c r="M69" s="12" t="s">
        <v>714</v>
      </c>
      <c r="N69" s="12" t="s">
        <v>715</v>
      </c>
      <c r="O69" s="14">
        <v>474102201.60000002</v>
      </c>
      <c r="P69" s="12" t="s">
        <v>716</v>
      </c>
      <c r="Q69" s="12" t="s">
        <v>518</v>
      </c>
      <c r="R69" s="12" t="s">
        <v>81</v>
      </c>
      <c r="S69" s="12" t="s">
        <v>603</v>
      </c>
      <c r="T69" s="12" t="s">
        <v>223</v>
      </c>
      <c r="U69" s="12" t="s">
        <v>604</v>
      </c>
      <c r="V69" s="12" t="s">
        <v>225</v>
      </c>
      <c r="W69" s="12" t="s">
        <v>226</v>
      </c>
      <c r="X69" s="12" t="s">
        <v>605</v>
      </c>
      <c r="Y69" s="12" t="s">
        <v>606</v>
      </c>
      <c r="Z69" s="12" t="s">
        <v>260</v>
      </c>
      <c r="AA69" s="12" t="s">
        <v>717</v>
      </c>
      <c r="AB69" s="12" t="s">
        <v>718</v>
      </c>
      <c r="AC69" s="12" t="s">
        <v>716</v>
      </c>
      <c r="AD69" s="12" t="s">
        <v>219</v>
      </c>
    </row>
    <row r="70" spans="1:30" hidden="1" x14ac:dyDescent="0.25">
      <c r="A70" s="12" t="s">
        <v>213</v>
      </c>
      <c r="B70" s="15" t="s">
        <v>293</v>
      </c>
      <c r="C70" s="15" t="s">
        <v>19</v>
      </c>
      <c r="D70" s="15" t="s">
        <v>32</v>
      </c>
      <c r="E70" s="12" t="s">
        <v>215</v>
      </c>
      <c r="F70" s="12" t="s">
        <v>216</v>
      </c>
      <c r="G70" s="12" t="s">
        <v>251</v>
      </c>
      <c r="H70" s="12" t="s">
        <v>252</v>
      </c>
      <c r="I70" s="12" t="s">
        <v>218</v>
      </c>
      <c r="J70" s="12" t="s">
        <v>39</v>
      </c>
      <c r="K70" s="12" t="s">
        <v>719</v>
      </c>
      <c r="L70" s="13">
        <v>44039</v>
      </c>
      <c r="M70" s="12" t="s">
        <v>720</v>
      </c>
      <c r="N70" s="12" t="s">
        <v>715</v>
      </c>
      <c r="O70" s="14">
        <v>145492351.19999999</v>
      </c>
      <c r="P70" s="12" t="s">
        <v>721</v>
      </c>
      <c r="Q70" s="12" t="s">
        <v>518</v>
      </c>
      <c r="R70" s="12" t="s">
        <v>82</v>
      </c>
      <c r="S70" s="12" t="s">
        <v>603</v>
      </c>
      <c r="T70" s="12" t="s">
        <v>223</v>
      </c>
      <c r="U70" s="12" t="s">
        <v>604</v>
      </c>
      <c r="V70" s="12" t="s">
        <v>225</v>
      </c>
      <c r="W70" s="12" t="s">
        <v>226</v>
      </c>
      <c r="X70" s="12" t="s">
        <v>605</v>
      </c>
      <c r="Y70" s="12" t="s">
        <v>606</v>
      </c>
      <c r="Z70" s="12" t="s">
        <v>260</v>
      </c>
      <c r="AA70" s="12" t="s">
        <v>722</v>
      </c>
      <c r="AB70" s="12" t="s">
        <v>718</v>
      </c>
      <c r="AC70" s="12" t="s">
        <v>721</v>
      </c>
      <c r="AD70" s="12" t="s">
        <v>219</v>
      </c>
    </row>
    <row r="71" spans="1:30" ht="26.25" hidden="1" x14ac:dyDescent="0.25">
      <c r="A71" s="12" t="s">
        <v>213</v>
      </c>
      <c r="B71" s="12" t="s">
        <v>214</v>
      </c>
      <c r="C71" s="15" t="s">
        <v>19</v>
      </c>
      <c r="D71" s="12" t="s">
        <v>21</v>
      </c>
      <c r="E71" s="12" t="s">
        <v>232</v>
      </c>
      <c r="F71" s="12" t="s">
        <v>216</v>
      </c>
      <c r="G71" s="12"/>
      <c r="H71" s="12" t="s">
        <v>168</v>
      </c>
      <c r="I71" s="12" t="s">
        <v>218</v>
      </c>
      <c r="J71" s="12" t="s">
        <v>27</v>
      </c>
      <c r="K71" s="12" t="s">
        <v>723</v>
      </c>
      <c r="L71" s="13">
        <v>44015</v>
      </c>
      <c r="M71" s="12" t="s">
        <v>724</v>
      </c>
      <c r="N71" s="12" t="s">
        <v>725</v>
      </c>
      <c r="O71" s="14">
        <v>2400000</v>
      </c>
      <c r="P71" s="12" t="s">
        <v>726</v>
      </c>
      <c r="Q71" s="12" t="s">
        <v>518</v>
      </c>
      <c r="R71" s="12" t="s">
        <v>83</v>
      </c>
      <c r="S71" s="12" t="s">
        <v>727</v>
      </c>
      <c r="T71" s="12" t="s">
        <v>223</v>
      </c>
      <c r="U71" s="12" t="s">
        <v>728</v>
      </c>
      <c r="V71" s="12" t="s">
        <v>225</v>
      </c>
      <c r="W71" s="12" t="s">
        <v>226</v>
      </c>
      <c r="X71" s="12" t="s">
        <v>703</v>
      </c>
      <c r="Y71" s="12" t="s">
        <v>729</v>
      </c>
      <c r="Z71" s="12" t="s">
        <v>730</v>
      </c>
      <c r="AA71" s="12" t="s">
        <v>731</v>
      </c>
      <c r="AB71" s="12" t="s">
        <v>732</v>
      </c>
      <c r="AC71" s="12" t="s">
        <v>726</v>
      </c>
      <c r="AD71" s="12" t="s">
        <v>230</v>
      </c>
    </row>
    <row r="72" spans="1:30" ht="39" hidden="1" x14ac:dyDescent="0.25">
      <c r="A72" s="12" t="s">
        <v>213</v>
      </c>
      <c r="B72" s="12" t="s">
        <v>214</v>
      </c>
      <c r="C72" s="15" t="s">
        <v>18</v>
      </c>
      <c r="D72" s="12" t="s">
        <v>21</v>
      </c>
      <c r="E72" s="12" t="s">
        <v>232</v>
      </c>
      <c r="F72" s="12" t="s">
        <v>216</v>
      </c>
      <c r="G72" s="12"/>
      <c r="H72" s="12" t="s">
        <v>168</v>
      </c>
      <c r="I72" s="12" t="s">
        <v>218</v>
      </c>
      <c r="J72" s="12" t="s">
        <v>27</v>
      </c>
      <c r="K72" s="12" t="s">
        <v>733</v>
      </c>
      <c r="L72" s="13">
        <v>43984</v>
      </c>
      <c r="M72" s="12" t="s">
        <v>734</v>
      </c>
      <c r="N72" s="12" t="s">
        <v>732</v>
      </c>
      <c r="O72" s="14">
        <v>5700000</v>
      </c>
      <c r="P72" s="12" t="s">
        <v>735</v>
      </c>
      <c r="Q72" s="12" t="s">
        <v>518</v>
      </c>
      <c r="R72" s="12" t="s">
        <v>84</v>
      </c>
      <c r="S72" s="12" t="s">
        <v>736</v>
      </c>
      <c r="T72" s="12" t="s">
        <v>223</v>
      </c>
      <c r="U72" s="12" t="s">
        <v>737</v>
      </c>
      <c r="V72" s="12" t="s">
        <v>225</v>
      </c>
      <c r="W72" s="12" t="s">
        <v>226</v>
      </c>
      <c r="X72" s="12" t="s">
        <v>738</v>
      </c>
      <c r="Y72" s="12" t="s">
        <v>739</v>
      </c>
      <c r="Z72" s="12" t="s">
        <v>740</v>
      </c>
      <c r="AA72" s="12" t="s">
        <v>741</v>
      </c>
      <c r="AB72" s="12" t="s">
        <v>742</v>
      </c>
      <c r="AC72" s="12" t="s">
        <v>735</v>
      </c>
      <c r="AD72" s="12" t="s">
        <v>230</v>
      </c>
    </row>
    <row r="73" spans="1:30" hidden="1" x14ac:dyDescent="0.25">
      <c r="A73" s="12" t="s">
        <v>213</v>
      </c>
      <c r="B73" s="12" t="s">
        <v>214</v>
      </c>
      <c r="C73" s="15" t="s">
        <v>19</v>
      </c>
      <c r="D73" s="12" t="s">
        <v>21</v>
      </c>
      <c r="E73" s="12" t="s">
        <v>232</v>
      </c>
      <c r="F73" s="12" t="s">
        <v>216</v>
      </c>
      <c r="G73" s="12" t="s">
        <v>233</v>
      </c>
      <c r="H73" s="12" t="s">
        <v>234</v>
      </c>
      <c r="I73" s="12" t="s">
        <v>218</v>
      </c>
      <c r="J73" s="12" t="s">
        <v>27</v>
      </c>
      <c r="K73" s="12" t="s">
        <v>743</v>
      </c>
      <c r="L73" s="13">
        <v>44023</v>
      </c>
      <c r="M73" s="12" t="s">
        <v>744</v>
      </c>
      <c r="N73" s="12" t="s">
        <v>745</v>
      </c>
      <c r="O73" s="14">
        <v>1159600</v>
      </c>
      <c r="P73" s="12" t="s">
        <v>746</v>
      </c>
      <c r="Q73" s="12" t="s">
        <v>518</v>
      </c>
      <c r="R73" s="12" t="s">
        <v>85</v>
      </c>
      <c r="S73" s="12" t="s">
        <v>747</v>
      </c>
      <c r="T73" s="12" t="s">
        <v>223</v>
      </c>
      <c r="U73" s="12" t="s">
        <v>748</v>
      </c>
      <c r="V73" s="12" t="s">
        <v>225</v>
      </c>
      <c r="W73" s="12" t="s">
        <v>226</v>
      </c>
      <c r="X73" s="12" t="s">
        <v>327</v>
      </c>
      <c r="Y73" s="12" t="s">
        <v>749</v>
      </c>
      <c r="Z73" s="12" t="s">
        <v>750</v>
      </c>
      <c r="AA73" s="12" t="s">
        <v>743</v>
      </c>
      <c r="AB73" s="12" t="s">
        <v>745</v>
      </c>
      <c r="AC73" s="12" t="s">
        <v>746</v>
      </c>
      <c r="AD73" s="12" t="s">
        <v>230</v>
      </c>
    </row>
    <row r="74" spans="1:30" hidden="1" x14ac:dyDescent="0.25">
      <c r="A74" s="12" t="s">
        <v>213</v>
      </c>
      <c r="B74" s="12" t="s">
        <v>214</v>
      </c>
      <c r="C74" s="15" t="s">
        <v>19</v>
      </c>
      <c r="D74" s="12" t="s">
        <v>21</v>
      </c>
      <c r="E74" s="12" t="s">
        <v>232</v>
      </c>
      <c r="F74" s="12" t="s">
        <v>216</v>
      </c>
      <c r="G74" s="12" t="s">
        <v>233</v>
      </c>
      <c r="H74" s="12" t="s">
        <v>234</v>
      </c>
      <c r="I74" s="12" t="s">
        <v>218</v>
      </c>
      <c r="J74" s="12" t="s">
        <v>27</v>
      </c>
      <c r="K74" s="12" t="s">
        <v>751</v>
      </c>
      <c r="L74" s="13">
        <v>44023</v>
      </c>
      <c r="M74" s="12" t="s">
        <v>752</v>
      </c>
      <c r="N74" s="12" t="s">
        <v>745</v>
      </c>
      <c r="O74" s="14">
        <v>2499750</v>
      </c>
      <c r="P74" s="12" t="s">
        <v>753</v>
      </c>
      <c r="Q74" s="12" t="s">
        <v>518</v>
      </c>
      <c r="R74" s="12" t="s">
        <v>86</v>
      </c>
      <c r="S74" s="12" t="s">
        <v>286</v>
      </c>
      <c r="T74" s="12" t="s">
        <v>223</v>
      </c>
      <c r="U74" s="12" t="s">
        <v>287</v>
      </c>
      <c r="V74" s="12" t="s">
        <v>225</v>
      </c>
      <c r="W74" s="12" t="s">
        <v>226</v>
      </c>
      <c r="X74" s="12" t="s">
        <v>288</v>
      </c>
      <c r="Y74" s="12" t="s">
        <v>289</v>
      </c>
      <c r="Z74" s="12" t="s">
        <v>754</v>
      </c>
      <c r="AA74" s="12" t="s">
        <v>755</v>
      </c>
      <c r="AB74" s="12" t="s">
        <v>756</v>
      </c>
      <c r="AC74" s="12" t="s">
        <v>753</v>
      </c>
      <c r="AD74" s="12" t="s">
        <v>230</v>
      </c>
    </row>
    <row r="75" spans="1:30" ht="26.25" hidden="1" x14ac:dyDescent="0.25">
      <c r="A75" s="12" t="s">
        <v>213</v>
      </c>
      <c r="B75" s="12" t="s">
        <v>214</v>
      </c>
      <c r="C75" s="12" t="s">
        <v>17</v>
      </c>
      <c r="D75" s="12" t="s">
        <v>21</v>
      </c>
      <c r="E75" s="12" t="s">
        <v>232</v>
      </c>
      <c r="F75" s="12" t="s">
        <v>216</v>
      </c>
      <c r="G75" s="12"/>
      <c r="H75" s="12" t="s">
        <v>217</v>
      </c>
      <c r="I75" s="12" t="s">
        <v>218</v>
      </c>
      <c r="J75" s="12" t="s">
        <v>27</v>
      </c>
      <c r="K75" s="12" t="s">
        <v>757</v>
      </c>
      <c r="L75" s="13">
        <v>43908</v>
      </c>
      <c r="M75" s="12" t="s">
        <v>758</v>
      </c>
      <c r="N75" s="12" t="s">
        <v>756</v>
      </c>
      <c r="O75" s="14">
        <v>5549095</v>
      </c>
      <c r="P75" s="14">
        <v>832364.25</v>
      </c>
      <c r="Q75" s="14">
        <v>4716730.75</v>
      </c>
      <c r="R75" s="12" t="s">
        <v>87</v>
      </c>
      <c r="S75" s="12" t="s">
        <v>366</v>
      </c>
      <c r="T75" s="12" t="s">
        <v>223</v>
      </c>
      <c r="U75" s="12" t="s">
        <v>367</v>
      </c>
      <c r="V75" s="12" t="s">
        <v>225</v>
      </c>
      <c r="W75" s="12" t="s">
        <v>226</v>
      </c>
      <c r="X75" s="12" t="s">
        <v>368</v>
      </c>
      <c r="Y75" s="12" t="s">
        <v>369</v>
      </c>
      <c r="Z75" s="12" t="s">
        <v>759</v>
      </c>
      <c r="AA75" s="12"/>
      <c r="AB75" s="12"/>
      <c r="AC75" s="12"/>
      <c r="AD75" s="12" t="s">
        <v>230</v>
      </c>
    </row>
    <row r="76" spans="1:30" hidden="1" x14ac:dyDescent="0.25">
      <c r="A76" s="12" t="s">
        <v>213</v>
      </c>
      <c r="B76" s="12" t="s">
        <v>214</v>
      </c>
      <c r="C76" s="15" t="s">
        <v>19</v>
      </c>
      <c r="D76" s="12" t="s">
        <v>21</v>
      </c>
      <c r="E76" s="12" t="s">
        <v>232</v>
      </c>
      <c r="F76" s="12" t="s">
        <v>216</v>
      </c>
      <c r="G76" s="12" t="s">
        <v>233</v>
      </c>
      <c r="H76" s="12" t="s">
        <v>234</v>
      </c>
      <c r="I76" s="12" t="s">
        <v>218</v>
      </c>
      <c r="J76" s="12" t="s">
        <v>27</v>
      </c>
      <c r="K76" s="12" t="s">
        <v>760</v>
      </c>
      <c r="L76" s="13">
        <v>44029</v>
      </c>
      <c r="M76" s="12" t="s">
        <v>761</v>
      </c>
      <c r="N76" s="12" t="s">
        <v>762</v>
      </c>
      <c r="O76" s="14">
        <v>3808000</v>
      </c>
      <c r="P76" s="12" t="s">
        <v>763</v>
      </c>
      <c r="Q76" s="12" t="s">
        <v>518</v>
      </c>
      <c r="R76" s="12" t="s">
        <v>88</v>
      </c>
      <c r="S76" s="12" t="s">
        <v>764</v>
      </c>
      <c r="T76" s="12" t="s">
        <v>266</v>
      </c>
      <c r="U76" s="12" t="s">
        <v>765</v>
      </c>
      <c r="V76" s="12" t="s">
        <v>225</v>
      </c>
      <c r="W76" s="12" t="s">
        <v>226</v>
      </c>
      <c r="X76" s="12" t="s">
        <v>456</v>
      </c>
      <c r="Y76" s="12" t="s">
        <v>766</v>
      </c>
      <c r="Z76" s="12" t="s">
        <v>767</v>
      </c>
      <c r="AA76" s="12" t="s">
        <v>768</v>
      </c>
      <c r="AB76" s="12" t="s">
        <v>769</v>
      </c>
      <c r="AC76" s="12" t="s">
        <v>763</v>
      </c>
      <c r="AD76" s="12" t="s">
        <v>230</v>
      </c>
    </row>
    <row r="77" spans="1:30" hidden="1" x14ac:dyDescent="0.25">
      <c r="A77" s="12" t="s">
        <v>213</v>
      </c>
      <c r="B77" s="12" t="s">
        <v>214</v>
      </c>
      <c r="C77" s="15" t="s">
        <v>19</v>
      </c>
      <c r="D77" s="12" t="s">
        <v>21</v>
      </c>
      <c r="E77" s="12" t="s">
        <v>232</v>
      </c>
      <c r="F77" s="12" t="s">
        <v>216</v>
      </c>
      <c r="G77" s="12" t="s">
        <v>233</v>
      </c>
      <c r="H77" s="12" t="s">
        <v>234</v>
      </c>
      <c r="I77" s="12" t="s">
        <v>218</v>
      </c>
      <c r="J77" s="12" t="s">
        <v>27</v>
      </c>
      <c r="K77" s="12" t="s">
        <v>770</v>
      </c>
      <c r="L77" s="13">
        <v>44029</v>
      </c>
      <c r="M77" s="12" t="s">
        <v>771</v>
      </c>
      <c r="N77" s="12" t="s">
        <v>762</v>
      </c>
      <c r="O77" s="14">
        <v>1287000</v>
      </c>
      <c r="P77" s="12" t="s">
        <v>772</v>
      </c>
      <c r="Q77" s="12" t="s">
        <v>518</v>
      </c>
      <c r="R77" s="12" t="s">
        <v>89</v>
      </c>
      <c r="S77" s="12" t="s">
        <v>454</v>
      </c>
      <c r="T77" s="12" t="s">
        <v>223</v>
      </c>
      <c r="U77" s="12" t="s">
        <v>455</v>
      </c>
      <c r="V77" s="12" t="s">
        <v>225</v>
      </c>
      <c r="W77" s="12" t="s">
        <v>226</v>
      </c>
      <c r="X77" s="12" t="s">
        <v>456</v>
      </c>
      <c r="Y77" s="12" t="s">
        <v>457</v>
      </c>
      <c r="Z77" s="12" t="s">
        <v>767</v>
      </c>
      <c r="AA77" s="12" t="s">
        <v>530</v>
      </c>
      <c r="AB77" s="12" t="s">
        <v>762</v>
      </c>
      <c r="AC77" s="12" t="s">
        <v>772</v>
      </c>
      <c r="AD77" s="12" t="s">
        <v>230</v>
      </c>
    </row>
    <row r="78" spans="1:30" hidden="1" x14ac:dyDescent="0.25">
      <c r="A78" s="12" t="s">
        <v>213</v>
      </c>
      <c r="B78" s="12" t="s">
        <v>214</v>
      </c>
      <c r="C78" s="15" t="s">
        <v>19</v>
      </c>
      <c r="D78" s="12" t="s">
        <v>21</v>
      </c>
      <c r="E78" s="12" t="s">
        <v>232</v>
      </c>
      <c r="F78" s="12" t="s">
        <v>216</v>
      </c>
      <c r="G78" s="12" t="s">
        <v>233</v>
      </c>
      <c r="H78" s="12" t="s">
        <v>234</v>
      </c>
      <c r="I78" s="12" t="s">
        <v>218</v>
      </c>
      <c r="J78" s="12" t="s">
        <v>27</v>
      </c>
      <c r="K78" s="12" t="s">
        <v>773</v>
      </c>
      <c r="L78" s="13">
        <v>44031</v>
      </c>
      <c r="M78" s="12" t="s">
        <v>774</v>
      </c>
      <c r="N78" s="12" t="s">
        <v>769</v>
      </c>
      <c r="O78" s="14">
        <v>3213000</v>
      </c>
      <c r="P78" s="12" t="s">
        <v>775</v>
      </c>
      <c r="Q78" s="12" t="s">
        <v>518</v>
      </c>
      <c r="R78" s="12" t="s">
        <v>90</v>
      </c>
      <c r="S78" s="12" t="s">
        <v>454</v>
      </c>
      <c r="T78" s="12" t="s">
        <v>223</v>
      </c>
      <c r="U78" s="12" t="s">
        <v>455</v>
      </c>
      <c r="V78" s="12" t="s">
        <v>225</v>
      </c>
      <c r="W78" s="12" t="s">
        <v>226</v>
      </c>
      <c r="X78" s="12" t="s">
        <v>456</v>
      </c>
      <c r="Y78" s="12" t="s">
        <v>457</v>
      </c>
      <c r="Z78" s="12" t="s">
        <v>464</v>
      </c>
      <c r="AA78" s="12" t="s">
        <v>776</v>
      </c>
      <c r="AB78" s="12" t="s">
        <v>777</v>
      </c>
      <c r="AC78" s="12" t="s">
        <v>775</v>
      </c>
      <c r="AD78" s="12" t="s">
        <v>230</v>
      </c>
    </row>
    <row r="79" spans="1:30" hidden="1" x14ac:dyDescent="0.25">
      <c r="A79" s="12" t="s">
        <v>213</v>
      </c>
      <c r="B79" s="12" t="s">
        <v>214</v>
      </c>
      <c r="C79" s="15" t="s">
        <v>19</v>
      </c>
      <c r="D79" s="12" t="s">
        <v>21</v>
      </c>
      <c r="E79" s="12" t="s">
        <v>232</v>
      </c>
      <c r="F79" s="12" t="s">
        <v>216</v>
      </c>
      <c r="G79" s="12" t="s">
        <v>233</v>
      </c>
      <c r="H79" s="12" t="s">
        <v>234</v>
      </c>
      <c r="I79" s="12" t="s">
        <v>218</v>
      </c>
      <c r="J79" s="12" t="s">
        <v>27</v>
      </c>
      <c r="K79" s="12" t="s">
        <v>778</v>
      </c>
      <c r="L79" s="13">
        <v>44031</v>
      </c>
      <c r="M79" s="12" t="s">
        <v>779</v>
      </c>
      <c r="N79" s="12" t="s">
        <v>769</v>
      </c>
      <c r="O79" s="14">
        <v>3290000</v>
      </c>
      <c r="P79" s="12" t="s">
        <v>780</v>
      </c>
      <c r="Q79" s="12" t="s">
        <v>518</v>
      </c>
      <c r="R79" s="12" t="s">
        <v>91</v>
      </c>
      <c r="S79" s="12" t="s">
        <v>781</v>
      </c>
      <c r="T79" s="12" t="s">
        <v>223</v>
      </c>
      <c r="U79" s="12" t="s">
        <v>782</v>
      </c>
      <c r="V79" s="12" t="s">
        <v>225</v>
      </c>
      <c r="W79" s="12" t="s">
        <v>226</v>
      </c>
      <c r="X79" s="12" t="s">
        <v>783</v>
      </c>
      <c r="Y79" s="12" t="s">
        <v>784</v>
      </c>
      <c r="Z79" s="12" t="s">
        <v>464</v>
      </c>
      <c r="AA79" s="12" t="s">
        <v>785</v>
      </c>
      <c r="AB79" s="12" t="s">
        <v>769</v>
      </c>
      <c r="AC79" s="12" t="s">
        <v>780</v>
      </c>
      <c r="AD79" s="12" t="s">
        <v>230</v>
      </c>
    </row>
    <row r="80" spans="1:30" hidden="1" x14ac:dyDescent="0.25">
      <c r="A80" s="12" t="s">
        <v>213</v>
      </c>
      <c r="B80" s="12" t="s">
        <v>214</v>
      </c>
      <c r="C80" s="15" t="s">
        <v>19</v>
      </c>
      <c r="D80" s="12" t="s">
        <v>21</v>
      </c>
      <c r="E80" s="12" t="s">
        <v>232</v>
      </c>
      <c r="F80" s="12" t="s">
        <v>216</v>
      </c>
      <c r="G80" s="12" t="s">
        <v>233</v>
      </c>
      <c r="H80" s="12" t="s">
        <v>234</v>
      </c>
      <c r="I80" s="12" t="s">
        <v>218</v>
      </c>
      <c r="J80" s="12" t="s">
        <v>27</v>
      </c>
      <c r="K80" s="12" t="s">
        <v>786</v>
      </c>
      <c r="L80" s="13">
        <v>44031</v>
      </c>
      <c r="M80" s="12" t="s">
        <v>787</v>
      </c>
      <c r="N80" s="12" t="s">
        <v>769</v>
      </c>
      <c r="O80" s="14">
        <v>3290000</v>
      </c>
      <c r="P80" s="12" t="s">
        <v>780</v>
      </c>
      <c r="Q80" s="12" t="s">
        <v>518</v>
      </c>
      <c r="R80" s="12" t="s">
        <v>92</v>
      </c>
      <c r="S80" s="12" t="s">
        <v>781</v>
      </c>
      <c r="T80" s="12" t="s">
        <v>223</v>
      </c>
      <c r="U80" s="12" t="s">
        <v>782</v>
      </c>
      <c r="V80" s="12" t="s">
        <v>225</v>
      </c>
      <c r="W80" s="12" t="s">
        <v>226</v>
      </c>
      <c r="X80" s="12" t="s">
        <v>783</v>
      </c>
      <c r="Y80" s="12" t="s">
        <v>784</v>
      </c>
      <c r="Z80" s="12" t="s">
        <v>464</v>
      </c>
      <c r="AA80" s="12" t="s">
        <v>788</v>
      </c>
      <c r="AB80" s="12" t="s">
        <v>769</v>
      </c>
      <c r="AC80" s="12" t="s">
        <v>780</v>
      </c>
      <c r="AD80" s="12" t="s">
        <v>230</v>
      </c>
    </row>
    <row r="81" spans="1:30" hidden="1" x14ac:dyDescent="0.25">
      <c r="A81" s="12" t="s">
        <v>213</v>
      </c>
      <c r="B81" s="12" t="s">
        <v>214</v>
      </c>
      <c r="C81" s="15" t="s">
        <v>19</v>
      </c>
      <c r="D81" s="12" t="s">
        <v>21</v>
      </c>
      <c r="E81" s="12" t="s">
        <v>232</v>
      </c>
      <c r="F81" s="12" t="s">
        <v>216</v>
      </c>
      <c r="G81" s="12" t="s">
        <v>233</v>
      </c>
      <c r="H81" s="12" t="s">
        <v>234</v>
      </c>
      <c r="I81" s="12" t="s">
        <v>218</v>
      </c>
      <c r="J81" s="12" t="s">
        <v>27</v>
      </c>
      <c r="K81" s="12" t="s">
        <v>789</v>
      </c>
      <c r="L81" s="13">
        <v>44031</v>
      </c>
      <c r="M81" s="12" t="s">
        <v>790</v>
      </c>
      <c r="N81" s="12" t="s">
        <v>769</v>
      </c>
      <c r="O81" s="14">
        <v>3290000</v>
      </c>
      <c r="P81" s="12" t="s">
        <v>780</v>
      </c>
      <c r="Q81" s="12" t="s">
        <v>518</v>
      </c>
      <c r="R81" s="12" t="s">
        <v>93</v>
      </c>
      <c r="S81" s="12" t="s">
        <v>781</v>
      </c>
      <c r="T81" s="12" t="s">
        <v>223</v>
      </c>
      <c r="U81" s="12" t="s">
        <v>782</v>
      </c>
      <c r="V81" s="12" t="s">
        <v>225</v>
      </c>
      <c r="W81" s="12" t="s">
        <v>226</v>
      </c>
      <c r="X81" s="12" t="s">
        <v>783</v>
      </c>
      <c r="Y81" s="12" t="s">
        <v>784</v>
      </c>
      <c r="Z81" s="12" t="s">
        <v>464</v>
      </c>
      <c r="AA81" s="12" t="s">
        <v>791</v>
      </c>
      <c r="AB81" s="12" t="s">
        <v>769</v>
      </c>
      <c r="AC81" s="12" t="s">
        <v>780</v>
      </c>
      <c r="AD81" s="12" t="s">
        <v>230</v>
      </c>
    </row>
    <row r="82" spans="1:30" hidden="1" x14ac:dyDescent="0.25">
      <c r="A82" s="12" t="s">
        <v>213</v>
      </c>
      <c r="B82" s="12" t="s">
        <v>214</v>
      </c>
      <c r="C82" s="15" t="s">
        <v>19</v>
      </c>
      <c r="D82" s="12" t="s">
        <v>21</v>
      </c>
      <c r="E82" s="12" t="s">
        <v>232</v>
      </c>
      <c r="F82" s="12" t="s">
        <v>216</v>
      </c>
      <c r="G82" s="12" t="s">
        <v>233</v>
      </c>
      <c r="H82" s="12" t="s">
        <v>234</v>
      </c>
      <c r="I82" s="12" t="s">
        <v>218</v>
      </c>
      <c r="J82" s="12" t="s">
        <v>27</v>
      </c>
      <c r="K82" s="12" t="s">
        <v>792</v>
      </c>
      <c r="L82" s="13">
        <v>44031</v>
      </c>
      <c r="M82" s="12" t="s">
        <v>793</v>
      </c>
      <c r="N82" s="12" t="s">
        <v>769</v>
      </c>
      <c r="O82" s="14">
        <v>3290000</v>
      </c>
      <c r="P82" s="12" t="s">
        <v>780</v>
      </c>
      <c r="Q82" s="12" t="s">
        <v>518</v>
      </c>
      <c r="R82" s="12" t="s">
        <v>94</v>
      </c>
      <c r="S82" s="12" t="s">
        <v>781</v>
      </c>
      <c r="T82" s="12" t="s">
        <v>223</v>
      </c>
      <c r="U82" s="12" t="s">
        <v>782</v>
      </c>
      <c r="V82" s="12" t="s">
        <v>225</v>
      </c>
      <c r="W82" s="12" t="s">
        <v>226</v>
      </c>
      <c r="X82" s="12" t="s">
        <v>783</v>
      </c>
      <c r="Y82" s="12" t="s">
        <v>784</v>
      </c>
      <c r="Z82" s="12" t="s">
        <v>464</v>
      </c>
      <c r="AA82" s="12" t="s">
        <v>794</v>
      </c>
      <c r="AB82" s="12" t="s">
        <v>769</v>
      </c>
      <c r="AC82" s="12" t="s">
        <v>780</v>
      </c>
      <c r="AD82" s="12" t="s">
        <v>230</v>
      </c>
    </row>
    <row r="83" spans="1:30" hidden="1" x14ac:dyDescent="0.25">
      <c r="A83" s="12" t="s">
        <v>213</v>
      </c>
      <c r="B83" s="12" t="s">
        <v>214</v>
      </c>
      <c r="C83" s="15" t="s">
        <v>19</v>
      </c>
      <c r="D83" s="12" t="s">
        <v>21</v>
      </c>
      <c r="E83" s="12" t="s">
        <v>232</v>
      </c>
      <c r="F83" s="12" t="s">
        <v>216</v>
      </c>
      <c r="G83" s="12" t="s">
        <v>233</v>
      </c>
      <c r="H83" s="12" t="s">
        <v>234</v>
      </c>
      <c r="I83" s="12" t="s">
        <v>218</v>
      </c>
      <c r="J83" s="12" t="s">
        <v>27</v>
      </c>
      <c r="K83" s="12" t="s">
        <v>795</v>
      </c>
      <c r="L83" s="13">
        <v>44031</v>
      </c>
      <c r="M83" s="12" t="s">
        <v>796</v>
      </c>
      <c r="N83" s="12" t="s">
        <v>769</v>
      </c>
      <c r="O83" s="14">
        <v>2145000</v>
      </c>
      <c r="P83" s="12" t="s">
        <v>797</v>
      </c>
      <c r="Q83" s="12" t="s">
        <v>518</v>
      </c>
      <c r="R83" s="12" t="s">
        <v>95</v>
      </c>
      <c r="S83" s="12" t="s">
        <v>454</v>
      </c>
      <c r="T83" s="12" t="s">
        <v>223</v>
      </c>
      <c r="U83" s="12" t="s">
        <v>455</v>
      </c>
      <c r="V83" s="12" t="s">
        <v>225</v>
      </c>
      <c r="W83" s="12" t="s">
        <v>226</v>
      </c>
      <c r="X83" s="12" t="s">
        <v>456</v>
      </c>
      <c r="Y83" s="12" t="s">
        <v>457</v>
      </c>
      <c r="Z83" s="12" t="s">
        <v>464</v>
      </c>
      <c r="AA83" s="12" t="s">
        <v>798</v>
      </c>
      <c r="AB83" s="12" t="s">
        <v>777</v>
      </c>
      <c r="AC83" s="12" t="s">
        <v>797</v>
      </c>
      <c r="AD83" s="12" t="s">
        <v>230</v>
      </c>
    </row>
    <row r="84" spans="1:30" ht="26.25" hidden="1" x14ac:dyDescent="0.25">
      <c r="A84" s="12" t="s">
        <v>213</v>
      </c>
      <c r="B84" s="12" t="s">
        <v>214</v>
      </c>
      <c r="C84" s="15" t="s">
        <v>19</v>
      </c>
      <c r="D84" s="12" t="s">
        <v>21</v>
      </c>
      <c r="E84" s="12" t="s">
        <v>232</v>
      </c>
      <c r="F84" s="12" t="s">
        <v>216</v>
      </c>
      <c r="G84" s="12"/>
      <c r="H84" s="12" t="s">
        <v>168</v>
      </c>
      <c r="I84" s="12" t="s">
        <v>218</v>
      </c>
      <c r="J84" s="12" t="s">
        <v>27</v>
      </c>
      <c r="K84" s="12" t="s">
        <v>799</v>
      </c>
      <c r="L84" s="13">
        <v>44019</v>
      </c>
      <c r="M84" s="12" t="s">
        <v>800</v>
      </c>
      <c r="N84" s="12" t="s">
        <v>769</v>
      </c>
      <c r="O84" s="14">
        <v>23490000</v>
      </c>
      <c r="P84" s="12" t="s">
        <v>801</v>
      </c>
      <c r="Q84" s="12" t="s">
        <v>518</v>
      </c>
      <c r="R84" s="12" t="s">
        <v>96</v>
      </c>
      <c r="S84" s="12" t="s">
        <v>612</v>
      </c>
      <c r="T84" s="12" t="s">
        <v>266</v>
      </c>
      <c r="U84" s="12" t="s">
        <v>613</v>
      </c>
      <c r="V84" s="12" t="s">
        <v>225</v>
      </c>
      <c r="W84" s="12" t="s">
        <v>226</v>
      </c>
      <c r="X84" s="12" t="s">
        <v>614</v>
      </c>
      <c r="Y84" s="12" t="s">
        <v>615</v>
      </c>
      <c r="Z84" s="12" t="s">
        <v>802</v>
      </c>
      <c r="AA84" s="12" t="s">
        <v>803</v>
      </c>
      <c r="AB84" s="12" t="s">
        <v>804</v>
      </c>
      <c r="AC84" s="12" t="s">
        <v>801</v>
      </c>
      <c r="AD84" s="12" t="s">
        <v>230</v>
      </c>
    </row>
    <row r="85" spans="1:30" ht="39" hidden="1" x14ac:dyDescent="0.25">
      <c r="A85" s="12" t="s">
        <v>213</v>
      </c>
      <c r="B85" s="12" t="s">
        <v>214</v>
      </c>
      <c r="C85" s="15" t="s">
        <v>19</v>
      </c>
      <c r="D85" s="12" t="s">
        <v>21</v>
      </c>
      <c r="E85" s="12" t="s">
        <v>232</v>
      </c>
      <c r="F85" s="12" t="s">
        <v>216</v>
      </c>
      <c r="G85" s="12"/>
      <c r="H85" s="12" t="s">
        <v>168</v>
      </c>
      <c r="I85" s="12" t="s">
        <v>218</v>
      </c>
      <c r="J85" s="12" t="s">
        <v>27</v>
      </c>
      <c r="K85" s="12" t="s">
        <v>805</v>
      </c>
      <c r="L85" s="13">
        <v>44021</v>
      </c>
      <c r="M85" s="12" t="s">
        <v>806</v>
      </c>
      <c r="N85" s="12" t="s">
        <v>804</v>
      </c>
      <c r="O85" s="14">
        <v>30000000</v>
      </c>
      <c r="P85" s="12" t="s">
        <v>807</v>
      </c>
      <c r="Q85" s="12" t="s">
        <v>518</v>
      </c>
      <c r="R85" s="12" t="s">
        <v>97</v>
      </c>
      <c r="S85" s="12" t="s">
        <v>440</v>
      </c>
      <c r="T85" s="12" t="s">
        <v>266</v>
      </c>
      <c r="U85" s="12" t="s">
        <v>441</v>
      </c>
      <c r="V85" s="12" t="s">
        <v>225</v>
      </c>
      <c r="W85" s="12" t="s">
        <v>226</v>
      </c>
      <c r="X85" s="12" t="s">
        <v>442</v>
      </c>
      <c r="Y85" s="12" t="s">
        <v>443</v>
      </c>
      <c r="Z85" s="12" t="s">
        <v>808</v>
      </c>
      <c r="AA85" s="12" t="s">
        <v>809</v>
      </c>
      <c r="AB85" s="12" t="s">
        <v>804</v>
      </c>
      <c r="AC85" s="12" t="s">
        <v>807</v>
      </c>
      <c r="AD85" s="12" t="s">
        <v>230</v>
      </c>
    </row>
    <row r="86" spans="1:30" hidden="1" x14ac:dyDescent="0.25">
      <c r="A86" s="12" t="s">
        <v>213</v>
      </c>
      <c r="B86" s="12" t="s">
        <v>214</v>
      </c>
      <c r="C86" s="15" t="s">
        <v>19</v>
      </c>
      <c r="D86" s="12" t="s">
        <v>21</v>
      </c>
      <c r="E86" s="12" t="s">
        <v>232</v>
      </c>
      <c r="F86" s="12" t="s">
        <v>216</v>
      </c>
      <c r="G86" s="12" t="s">
        <v>233</v>
      </c>
      <c r="H86" s="12" t="s">
        <v>234</v>
      </c>
      <c r="I86" s="12" t="s">
        <v>218</v>
      </c>
      <c r="J86" s="12" t="s">
        <v>27</v>
      </c>
      <c r="K86" s="12" t="s">
        <v>810</v>
      </c>
      <c r="L86" s="13">
        <v>44034</v>
      </c>
      <c r="M86" s="12" t="s">
        <v>811</v>
      </c>
      <c r="N86" s="12" t="s">
        <v>812</v>
      </c>
      <c r="O86" s="14">
        <v>1350000</v>
      </c>
      <c r="P86" s="12" t="s">
        <v>813</v>
      </c>
      <c r="Q86" s="12" t="s">
        <v>518</v>
      </c>
      <c r="R86" s="12" t="s">
        <v>98</v>
      </c>
      <c r="S86" s="12" t="s">
        <v>814</v>
      </c>
      <c r="T86" s="12" t="s">
        <v>266</v>
      </c>
      <c r="U86" s="12" t="s">
        <v>815</v>
      </c>
      <c r="V86" s="12" t="s">
        <v>225</v>
      </c>
      <c r="W86" s="12" t="s">
        <v>226</v>
      </c>
      <c r="X86" s="12" t="s">
        <v>816</v>
      </c>
      <c r="Y86" s="12" t="s">
        <v>817</v>
      </c>
      <c r="Z86" s="12" t="s">
        <v>818</v>
      </c>
      <c r="AA86" s="12" t="s">
        <v>819</v>
      </c>
      <c r="AB86" s="12" t="s">
        <v>812</v>
      </c>
      <c r="AC86" s="12" t="s">
        <v>813</v>
      </c>
      <c r="AD86" s="12" t="s">
        <v>230</v>
      </c>
    </row>
    <row r="87" spans="1:30" ht="26.25" hidden="1" x14ac:dyDescent="0.25">
      <c r="A87" s="12" t="s">
        <v>213</v>
      </c>
      <c r="B87" s="12" t="s">
        <v>214</v>
      </c>
      <c r="C87" s="15" t="s">
        <v>19</v>
      </c>
      <c r="D87" s="12" t="s">
        <v>21</v>
      </c>
      <c r="E87" s="12" t="s">
        <v>232</v>
      </c>
      <c r="F87" s="12" t="s">
        <v>216</v>
      </c>
      <c r="G87" s="12"/>
      <c r="H87" s="12" t="s">
        <v>217</v>
      </c>
      <c r="I87" s="12" t="s">
        <v>218</v>
      </c>
      <c r="J87" s="12" t="s">
        <v>27</v>
      </c>
      <c r="K87" s="12" t="s">
        <v>820</v>
      </c>
      <c r="L87" s="13">
        <v>44020</v>
      </c>
      <c r="M87" s="12" t="s">
        <v>821</v>
      </c>
      <c r="N87" s="12" t="s">
        <v>777</v>
      </c>
      <c r="O87" s="14">
        <v>1228200</v>
      </c>
      <c r="P87" s="12" t="s">
        <v>822</v>
      </c>
      <c r="Q87" s="12" t="s">
        <v>518</v>
      </c>
      <c r="R87" s="12" t="s">
        <v>99</v>
      </c>
      <c r="S87" s="12" t="s">
        <v>823</v>
      </c>
      <c r="T87" s="12" t="s">
        <v>266</v>
      </c>
      <c r="U87" s="12" t="s">
        <v>824</v>
      </c>
      <c r="V87" s="12" t="s">
        <v>225</v>
      </c>
      <c r="W87" s="12" t="s">
        <v>226</v>
      </c>
      <c r="X87" s="12" t="s">
        <v>580</v>
      </c>
      <c r="Y87" s="12" t="s">
        <v>825</v>
      </c>
      <c r="Z87" s="12" t="s">
        <v>826</v>
      </c>
      <c r="AA87" s="12" t="s">
        <v>827</v>
      </c>
      <c r="AB87" s="12" t="s">
        <v>828</v>
      </c>
      <c r="AC87" s="12" t="s">
        <v>822</v>
      </c>
      <c r="AD87" s="12" t="s">
        <v>230</v>
      </c>
    </row>
    <row r="88" spans="1:30" ht="39" hidden="1" x14ac:dyDescent="0.25">
      <c r="A88" s="12" t="s">
        <v>213</v>
      </c>
      <c r="B88" s="12" t="s">
        <v>214</v>
      </c>
      <c r="C88" s="15" t="s">
        <v>19</v>
      </c>
      <c r="D88" s="12" t="s">
        <v>21</v>
      </c>
      <c r="E88" s="12" t="s">
        <v>215</v>
      </c>
      <c r="F88" s="12" t="s">
        <v>216</v>
      </c>
      <c r="G88" s="12"/>
      <c r="H88" s="12" t="s">
        <v>168</v>
      </c>
      <c r="I88" s="12" t="s">
        <v>218</v>
      </c>
      <c r="J88" s="12" t="s">
        <v>22</v>
      </c>
      <c r="K88" s="12" t="s">
        <v>829</v>
      </c>
      <c r="L88" s="13">
        <v>44039</v>
      </c>
      <c r="M88" s="12" t="s">
        <v>830</v>
      </c>
      <c r="N88" s="12" t="s">
        <v>831</v>
      </c>
      <c r="O88" s="14">
        <v>10091250</v>
      </c>
      <c r="P88" s="12" t="s">
        <v>832</v>
      </c>
      <c r="Q88" s="12" t="s">
        <v>518</v>
      </c>
      <c r="R88" s="12" t="s">
        <v>100</v>
      </c>
      <c r="S88" s="12" t="s">
        <v>612</v>
      </c>
      <c r="T88" s="12" t="s">
        <v>266</v>
      </c>
      <c r="U88" s="12" t="s">
        <v>613</v>
      </c>
      <c r="V88" s="12" t="s">
        <v>225</v>
      </c>
      <c r="W88" s="12" t="s">
        <v>226</v>
      </c>
      <c r="X88" s="12" t="s">
        <v>614</v>
      </c>
      <c r="Y88" s="12" t="s">
        <v>615</v>
      </c>
      <c r="Z88" s="12" t="s">
        <v>833</v>
      </c>
      <c r="AA88" s="12" t="s">
        <v>834</v>
      </c>
      <c r="AB88" s="12" t="s">
        <v>835</v>
      </c>
      <c r="AC88" s="12" t="s">
        <v>832</v>
      </c>
      <c r="AD88" s="12" t="s">
        <v>230</v>
      </c>
    </row>
    <row r="89" spans="1:30" ht="39" hidden="1" x14ac:dyDescent="0.25">
      <c r="A89" s="12" t="s">
        <v>213</v>
      </c>
      <c r="B89" s="12" t="s">
        <v>214</v>
      </c>
      <c r="C89" s="15" t="s">
        <v>19</v>
      </c>
      <c r="D89" s="12" t="s">
        <v>21</v>
      </c>
      <c r="E89" s="12" t="s">
        <v>215</v>
      </c>
      <c r="F89" s="12" t="s">
        <v>216</v>
      </c>
      <c r="G89" s="12"/>
      <c r="H89" s="12" t="s">
        <v>168</v>
      </c>
      <c r="I89" s="12" t="s">
        <v>218</v>
      </c>
      <c r="J89" s="12" t="s">
        <v>22</v>
      </c>
      <c r="K89" s="12" t="s">
        <v>836</v>
      </c>
      <c r="L89" s="13">
        <v>44039</v>
      </c>
      <c r="M89" s="12" t="s">
        <v>837</v>
      </c>
      <c r="N89" s="12" t="s">
        <v>831</v>
      </c>
      <c r="O89" s="14">
        <v>6831000</v>
      </c>
      <c r="P89" s="12" t="s">
        <v>838</v>
      </c>
      <c r="Q89" s="12" t="s">
        <v>518</v>
      </c>
      <c r="R89" s="12" t="s">
        <v>101</v>
      </c>
      <c r="S89" s="12" t="s">
        <v>612</v>
      </c>
      <c r="T89" s="12" t="s">
        <v>266</v>
      </c>
      <c r="U89" s="12" t="s">
        <v>613</v>
      </c>
      <c r="V89" s="12" t="s">
        <v>225</v>
      </c>
      <c r="W89" s="12" t="s">
        <v>226</v>
      </c>
      <c r="X89" s="12" t="s">
        <v>614</v>
      </c>
      <c r="Y89" s="12" t="s">
        <v>615</v>
      </c>
      <c r="Z89" s="12" t="s">
        <v>839</v>
      </c>
      <c r="AA89" s="12" t="s">
        <v>840</v>
      </c>
      <c r="AB89" s="12" t="s">
        <v>835</v>
      </c>
      <c r="AC89" s="12" t="s">
        <v>838</v>
      </c>
      <c r="AD89" s="12" t="s">
        <v>230</v>
      </c>
    </row>
    <row r="90" spans="1:30" hidden="1" x14ac:dyDescent="0.25">
      <c r="A90" s="12" t="s">
        <v>213</v>
      </c>
      <c r="B90" s="12" t="s">
        <v>214</v>
      </c>
      <c r="C90" s="15" t="s">
        <v>19</v>
      </c>
      <c r="D90" s="12" t="s">
        <v>21</v>
      </c>
      <c r="E90" s="12" t="s">
        <v>232</v>
      </c>
      <c r="F90" s="12" t="s">
        <v>216</v>
      </c>
      <c r="G90" s="12" t="s">
        <v>233</v>
      </c>
      <c r="H90" s="12" t="s">
        <v>234</v>
      </c>
      <c r="I90" s="12" t="s">
        <v>218</v>
      </c>
      <c r="J90" s="12" t="s">
        <v>24</v>
      </c>
      <c r="K90" s="12" t="s">
        <v>841</v>
      </c>
      <c r="L90" s="13">
        <v>44015</v>
      </c>
      <c r="M90" s="12" t="s">
        <v>842</v>
      </c>
      <c r="N90" s="12" t="s">
        <v>843</v>
      </c>
      <c r="O90" s="14">
        <v>2060800</v>
      </c>
      <c r="P90" s="12" t="s">
        <v>844</v>
      </c>
      <c r="Q90" s="12" t="s">
        <v>518</v>
      </c>
      <c r="R90" s="12" t="s">
        <v>102</v>
      </c>
      <c r="S90" s="12" t="s">
        <v>845</v>
      </c>
      <c r="T90" s="12" t="s">
        <v>266</v>
      </c>
      <c r="U90" s="12" t="s">
        <v>846</v>
      </c>
      <c r="V90" s="12" t="s">
        <v>225</v>
      </c>
      <c r="W90" s="12" t="s">
        <v>226</v>
      </c>
      <c r="X90" s="12" t="s">
        <v>847</v>
      </c>
      <c r="Y90" s="12" t="s">
        <v>848</v>
      </c>
      <c r="Z90" s="12" t="s">
        <v>849</v>
      </c>
      <c r="AA90" s="12" t="s">
        <v>850</v>
      </c>
      <c r="AB90" s="12" t="s">
        <v>843</v>
      </c>
      <c r="AC90" s="12" t="s">
        <v>844</v>
      </c>
      <c r="AD90" s="12" t="s">
        <v>230</v>
      </c>
    </row>
    <row r="91" spans="1:30" s="19" customFormat="1" ht="77.25" x14ac:dyDescent="0.25">
      <c r="A91" s="15" t="s">
        <v>213</v>
      </c>
      <c r="B91" s="15" t="s">
        <v>293</v>
      </c>
      <c r="C91" s="15" t="s">
        <v>19</v>
      </c>
      <c r="D91" s="15" t="s">
        <v>32</v>
      </c>
      <c r="E91" s="15" t="s">
        <v>481</v>
      </c>
      <c r="F91" s="15" t="s">
        <v>216</v>
      </c>
      <c r="G91" s="16" t="s">
        <v>15</v>
      </c>
      <c r="H91" s="15" t="s">
        <v>167</v>
      </c>
      <c r="I91" s="15" t="s">
        <v>482</v>
      </c>
      <c r="J91" s="15" t="s">
        <v>175</v>
      </c>
      <c r="K91" s="15" t="s">
        <v>608</v>
      </c>
      <c r="L91" s="17">
        <v>44042</v>
      </c>
      <c r="M91" s="15" t="s">
        <v>851</v>
      </c>
      <c r="N91" s="15" t="s">
        <v>852</v>
      </c>
      <c r="O91" s="18">
        <v>30779190</v>
      </c>
      <c r="P91" s="15" t="s">
        <v>853</v>
      </c>
      <c r="Q91" s="15" t="s">
        <v>854</v>
      </c>
      <c r="R91" s="15" t="s">
        <v>174</v>
      </c>
      <c r="S91" s="15" t="s">
        <v>855</v>
      </c>
      <c r="T91" s="15" t="s">
        <v>223</v>
      </c>
      <c r="U91" s="15" t="s">
        <v>856</v>
      </c>
      <c r="V91" s="15" t="s">
        <v>225</v>
      </c>
      <c r="W91" s="15" t="s">
        <v>226</v>
      </c>
      <c r="X91" s="15" t="s">
        <v>488</v>
      </c>
      <c r="Y91" s="15" t="s">
        <v>857</v>
      </c>
      <c r="Z91" s="15" t="s">
        <v>858</v>
      </c>
      <c r="AA91" s="15" t="s">
        <v>859</v>
      </c>
      <c r="AB91" s="15" t="s">
        <v>860</v>
      </c>
      <c r="AC91" s="15" t="s">
        <v>861</v>
      </c>
      <c r="AD91" s="15" t="s">
        <v>219</v>
      </c>
    </row>
    <row r="92" spans="1:30" hidden="1" x14ac:dyDescent="0.25">
      <c r="A92" s="12" t="s">
        <v>213</v>
      </c>
      <c r="B92" s="15" t="s">
        <v>293</v>
      </c>
      <c r="C92" s="15" t="s">
        <v>19</v>
      </c>
      <c r="D92" s="15" t="s">
        <v>32</v>
      </c>
      <c r="E92" s="12" t="s">
        <v>232</v>
      </c>
      <c r="F92" s="12" t="s">
        <v>216</v>
      </c>
      <c r="G92" s="12" t="s">
        <v>233</v>
      </c>
      <c r="H92" s="12" t="s">
        <v>234</v>
      </c>
      <c r="I92" s="12" t="s">
        <v>218</v>
      </c>
      <c r="J92" s="12" t="s">
        <v>27</v>
      </c>
      <c r="K92" s="12" t="s">
        <v>862</v>
      </c>
      <c r="L92" s="13">
        <v>44058</v>
      </c>
      <c r="M92" s="12" t="s">
        <v>863</v>
      </c>
      <c r="N92" s="12" t="s">
        <v>864</v>
      </c>
      <c r="O92" s="14">
        <v>2760000</v>
      </c>
      <c r="P92" s="12" t="s">
        <v>865</v>
      </c>
      <c r="Q92" s="12" t="s">
        <v>518</v>
      </c>
      <c r="R92" s="12" t="s">
        <v>103</v>
      </c>
      <c r="S92" s="12" t="s">
        <v>592</v>
      </c>
      <c r="T92" s="12" t="s">
        <v>223</v>
      </c>
      <c r="U92" s="12" t="s">
        <v>593</v>
      </c>
      <c r="V92" s="12" t="s">
        <v>225</v>
      </c>
      <c r="W92" s="12" t="s">
        <v>226</v>
      </c>
      <c r="X92" s="12" t="s">
        <v>594</v>
      </c>
      <c r="Y92" s="12" t="s">
        <v>595</v>
      </c>
      <c r="Z92" s="12" t="s">
        <v>818</v>
      </c>
      <c r="AA92" s="12" t="s">
        <v>866</v>
      </c>
      <c r="AB92" s="12" t="s">
        <v>867</v>
      </c>
      <c r="AC92" s="12" t="s">
        <v>865</v>
      </c>
      <c r="AD92" s="12" t="s">
        <v>219</v>
      </c>
    </row>
    <row r="93" spans="1:30" hidden="1" x14ac:dyDescent="0.25">
      <c r="A93" s="12" t="s">
        <v>213</v>
      </c>
      <c r="B93" s="15" t="s">
        <v>293</v>
      </c>
      <c r="C93" s="15" t="s">
        <v>19</v>
      </c>
      <c r="D93" s="15" t="s">
        <v>32</v>
      </c>
      <c r="E93" s="12" t="s">
        <v>215</v>
      </c>
      <c r="F93" s="12" t="s">
        <v>216</v>
      </c>
      <c r="G93" s="12" t="s">
        <v>251</v>
      </c>
      <c r="H93" s="12" t="s">
        <v>252</v>
      </c>
      <c r="I93" s="12" t="s">
        <v>218</v>
      </c>
      <c r="J93" s="12" t="s">
        <v>22</v>
      </c>
      <c r="K93" s="12" t="s">
        <v>868</v>
      </c>
      <c r="L93" s="13">
        <v>44060</v>
      </c>
      <c r="M93" s="12" t="s">
        <v>869</v>
      </c>
      <c r="N93" s="12" t="s">
        <v>864</v>
      </c>
      <c r="O93" s="14">
        <v>203416000</v>
      </c>
      <c r="P93" s="12" t="s">
        <v>870</v>
      </c>
      <c r="Q93" s="12" t="s">
        <v>518</v>
      </c>
      <c r="R93" s="12" t="s">
        <v>104</v>
      </c>
      <c r="S93" s="12" t="s">
        <v>871</v>
      </c>
      <c r="T93" s="12" t="s">
        <v>266</v>
      </c>
      <c r="U93" s="12" t="s">
        <v>872</v>
      </c>
      <c r="V93" s="12" t="s">
        <v>225</v>
      </c>
      <c r="W93" s="12" t="s">
        <v>226</v>
      </c>
      <c r="X93" s="12" t="s">
        <v>873</v>
      </c>
      <c r="Y93" s="12" t="s">
        <v>874</v>
      </c>
      <c r="Z93" s="12" t="s">
        <v>260</v>
      </c>
      <c r="AA93" s="12" t="s">
        <v>875</v>
      </c>
      <c r="AB93" s="12" t="s">
        <v>876</v>
      </c>
      <c r="AC93" s="12" t="s">
        <v>870</v>
      </c>
      <c r="AD93" s="12" t="s">
        <v>219</v>
      </c>
    </row>
    <row r="94" spans="1:30" ht="26.25" hidden="1" x14ac:dyDescent="0.25">
      <c r="A94" s="12" t="s">
        <v>213</v>
      </c>
      <c r="B94" s="12" t="s">
        <v>214</v>
      </c>
      <c r="C94" s="15" t="s">
        <v>19</v>
      </c>
      <c r="D94" s="12" t="s">
        <v>21</v>
      </c>
      <c r="E94" s="12" t="s">
        <v>215</v>
      </c>
      <c r="F94" s="12" t="s">
        <v>216</v>
      </c>
      <c r="G94" s="12" t="s">
        <v>233</v>
      </c>
      <c r="H94" s="12" t="s">
        <v>234</v>
      </c>
      <c r="I94" s="12" t="s">
        <v>218</v>
      </c>
      <c r="J94" s="12" t="s">
        <v>22</v>
      </c>
      <c r="K94" s="12" t="s">
        <v>877</v>
      </c>
      <c r="L94" s="13">
        <v>44051</v>
      </c>
      <c r="M94" s="12" t="s">
        <v>878</v>
      </c>
      <c r="N94" s="12" t="s">
        <v>852</v>
      </c>
      <c r="O94" s="14">
        <v>805000</v>
      </c>
      <c r="P94" s="12" t="s">
        <v>879</v>
      </c>
      <c r="Q94" s="12" t="s">
        <v>518</v>
      </c>
      <c r="R94" s="12" t="s">
        <v>105</v>
      </c>
      <c r="S94" s="12" t="s">
        <v>880</v>
      </c>
      <c r="T94" s="12" t="s">
        <v>223</v>
      </c>
      <c r="U94" s="12" t="s">
        <v>881</v>
      </c>
      <c r="V94" s="12" t="s">
        <v>225</v>
      </c>
      <c r="W94" s="12" t="s">
        <v>226</v>
      </c>
      <c r="X94" s="12" t="s">
        <v>882</v>
      </c>
      <c r="Y94" s="12" t="s">
        <v>883</v>
      </c>
      <c r="Z94" s="12" t="s">
        <v>884</v>
      </c>
      <c r="AA94" s="12" t="s">
        <v>885</v>
      </c>
      <c r="AB94" s="12" t="s">
        <v>886</v>
      </c>
      <c r="AC94" s="12" t="s">
        <v>879</v>
      </c>
      <c r="AD94" s="12" t="s">
        <v>230</v>
      </c>
    </row>
    <row r="95" spans="1:30" hidden="1" x14ac:dyDescent="0.25">
      <c r="A95" s="12" t="s">
        <v>213</v>
      </c>
      <c r="B95" s="12" t="s">
        <v>214</v>
      </c>
      <c r="C95" s="15" t="s">
        <v>19</v>
      </c>
      <c r="D95" s="12" t="s">
        <v>21</v>
      </c>
      <c r="E95" s="12" t="s">
        <v>232</v>
      </c>
      <c r="F95" s="12" t="s">
        <v>216</v>
      </c>
      <c r="G95" s="12" t="s">
        <v>233</v>
      </c>
      <c r="H95" s="12" t="s">
        <v>234</v>
      </c>
      <c r="I95" s="12" t="s">
        <v>218</v>
      </c>
      <c r="J95" s="12" t="s">
        <v>27</v>
      </c>
      <c r="K95" s="12" t="s">
        <v>887</v>
      </c>
      <c r="L95" s="13">
        <v>44055</v>
      </c>
      <c r="M95" s="12" t="s">
        <v>888</v>
      </c>
      <c r="N95" s="12" t="s">
        <v>886</v>
      </c>
      <c r="O95" s="14">
        <v>240000</v>
      </c>
      <c r="P95" s="12" t="s">
        <v>661</v>
      </c>
      <c r="Q95" s="12" t="s">
        <v>518</v>
      </c>
      <c r="R95" s="12" t="s">
        <v>106</v>
      </c>
      <c r="S95" s="12" t="s">
        <v>889</v>
      </c>
      <c r="T95" s="12" t="s">
        <v>223</v>
      </c>
      <c r="U95" s="12" t="s">
        <v>890</v>
      </c>
      <c r="V95" s="12" t="s">
        <v>225</v>
      </c>
      <c r="W95" s="12" t="s">
        <v>226</v>
      </c>
      <c r="X95" s="12" t="s">
        <v>891</v>
      </c>
      <c r="Y95" s="12" t="s">
        <v>892</v>
      </c>
      <c r="Z95" s="12" t="s">
        <v>893</v>
      </c>
      <c r="AA95" s="12" t="s">
        <v>894</v>
      </c>
      <c r="AB95" s="12" t="s">
        <v>895</v>
      </c>
      <c r="AC95" s="12" t="s">
        <v>661</v>
      </c>
      <c r="AD95" s="12" t="s">
        <v>230</v>
      </c>
    </row>
    <row r="96" spans="1:30" ht="26.25" hidden="1" x14ac:dyDescent="0.25">
      <c r="A96" s="12" t="s">
        <v>213</v>
      </c>
      <c r="B96" s="12" t="s">
        <v>214</v>
      </c>
      <c r="C96" s="15" t="s">
        <v>19</v>
      </c>
      <c r="D96" s="12" t="s">
        <v>21</v>
      </c>
      <c r="E96" s="12" t="s">
        <v>232</v>
      </c>
      <c r="F96" s="12" t="s">
        <v>216</v>
      </c>
      <c r="G96" s="12" t="s">
        <v>233</v>
      </c>
      <c r="H96" s="12" t="s">
        <v>234</v>
      </c>
      <c r="I96" s="12" t="s">
        <v>218</v>
      </c>
      <c r="J96" s="12" t="s">
        <v>27</v>
      </c>
      <c r="K96" s="12" t="s">
        <v>896</v>
      </c>
      <c r="L96" s="13">
        <v>44058</v>
      </c>
      <c r="M96" s="12" t="s">
        <v>897</v>
      </c>
      <c r="N96" s="12" t="s">
        <v>864</v>
      </c>
      <c r="O96" s="14">
        <v>262500</v>
      </c>
      <c r="P96" s="12" t="s">
        <v>898</v>
      </c>
      <c r="Q96" s="12" t="s">
        <v>518</v>
      </c>
      <c r="R96" s="12" t="s">
        <v>107</v>
      </c>
      <c r="S96" s="12" t="s">
        <v>899</v>
      </c>
      <c r="T96" s="12" t="s">
        <v>223</v>
      </c>
      <c r="U96" s="12" t="s">
        <v>900</v>
      </c>
      <c r="V96" s="12" t="s">
        <v>225</v>
      </c>
      <c r="W96" s="12" t="s">
        <v>226</v>
      </c>
      <c r="X96" s="12" t="s">
        <v>901</v>
      </c>
      <c r="Y96" s="12" t="s">
        <v>902</v>
      </c>
      <c r="Z96" s="12" t="s">
        <v>572</v>
      </c>
      <c r="AA96" s="12" t="s">
        <v>903</v>
      </c>
      <c r="AB96" s="12" t="s">
        <v>904</v>
      </c>
      <c r="AC96" s="12" t="s">
        <v>898</v>
      </c>
      <c r="AD96" s="12" t="s">
        <v>230</v>
      </c>
    </row>
    <row r="97" spans="1:30" hidden="1" x14ac:dyDescent="0.25">
      <c r="A97" s="12" t="s">
        <v>213</v>
      </c>
      <c r="B97" s="12" t="s">
        <v>214</v>
      </c>
      <c r="C97" s="15" t="s">
        <v>19</v>
      </c>
      <c r="D97" s="12" t="s">
        <v>21</v>
      </c>
      <c r="E97" s="12" t="s">
        <v>232</v>
      </c>
      <c r="F97" s="12" t="s">
        <v>216</v>
      </c>
      <c r="G97" s="12" t="s">
        <v>233</v>
      </c>
      <c r="H97" s="12" t="s">
        <v>234</v>
      </c>
      <c r="I97" s="12" t="s">
        <v>218</v>
      </c>
      <c r="J97" s="12" t="s">
        <v>27</v>
      </c>
      <c r="K97" s="12" t="s">
        <v>905</v>
      </c>
      <c r="L97" s="13">
        <v>44071</v>
      </c>
      <c r="M97" s="12" t="s">
        <v>906</v>
      </c>
      <c r="N97" s="12" t="s">
        <v>907</v>
      </c>
      <c r="O97" s="14">
        <v>140000</v>
      </c>
      <c r="P97" s="12" t="s">
        <v>908</v>
      </c>
      <c r="Q97" s="12" t="s">
        <v>518</v>
      </c>
      <c r="R97" s="12" t="s">
        <v>108</v>
      </c>
      <c r="S97" s="12" t="s">
        <v>325</v>
      </c>
      <c r="T97" s="12" t="s">
        <v>223</v>
      </c>
      <c r="U97" s="12" t="s">
        <v>326</v>
      </c>
      <c r="V97" s="12" t="s">
        <v>225</v>
      </c>
      <c r="W97" s="12" t="s">
        <v>226</v>
      </c>
      <c r="X97" s="12" t="s">
        <v>327</v>
      </c>
      <c r="Y97" s="12" t="s">
        <v>328</v>
      </c>
      <c r="Z97" s="12" t="s">
        <v>909</v>
      </c>
      <c r="AA97" s="12"/>
      <c r="AB97" s="12"/>
      <c r="AC97" s="12"/>
      <c r="AD97" s="12" t="s">
        <v>230</v>
      </c>
    </row>
    <row r="98" spans="1:30" ht="51.75" hidden="1" x14ac:dyDescent="0.25">
      <c r="A98" s="12" t="s">
        <v>213</v>
      </c>
      <c r="B98" s="15" t="s">
        <v>293</v>
      </c>
      <c r="C98" s="15" t="s">
        <v>19</v>
      </c>
      <c r="D98" s="15" t="s">
        <v>32</v>
      </c>
      <c r="E98" s="12" t="s">
        <v>232</v>
      </c>
      <c r="F98" s="12" t="s">
        <v>216</v>
      </c>
      <c r="G98" s="12" t="s">
        <v>233</v>
      </c>
      <c r="H98" s="12" t="s">
        <v>234</v>
      </c>
      <c r="I98" s="12" t="s">
        <v>218</v>
      </c>
      <c r="J98" s="12" t="s">
        <v>24</v>
      </c>
      <c r="K98" s="12" t="s">
        <v>910</v>
      </c>
      <c r="L98" s="13">
        <v>44078</v>
      </c>
      <c r="M98" s="12" t="s">
        <v>911</v>
      </c>
      <c r="N98" s="12" t="s">
        <v>895</v>
      </c>
      <c r="O98" s="14">
        <v>4940400</v>
      </c>
      <c r="P98" s="12" t="s">
        <v>912</v>
      </c>
      <c r="Q98" s="12" t="s">
        <v>518</v>
      </c>
      <c r="R98" s="12" t="s">
        <v>109</v>
      </c>
      <c r="S98" s="12" t="s">
        <v>845</v>
      </c>
      <c r="T98" s="12" t="s">
        <v>266</v>
      </c>
      <c r="U98" s="12" t="s">
        <v>846</v>
      </c>
      <c r="V98" s="12" t="s">
        <v>225</v>
      </c>
      <c r="W98" s="12" t="s">
        <v>226</v>
      </c>
      <c r="X98" s="12" t="s">
        <v>847</v>
      </c>
      <c r="Y98" s="12" t="s">
        <v>848</v>
      </c>
      <c r="Z98" s="12" t="s">
        <v>913</v>
      </c>
      <c r="AA98" s="12" t="s">
        <v>914</v>
      </c>
      <c r="AB98" s="12" t="s">
        <v>915</v>
      </c>
      <c r="AC98" s="12" t="s">
        <v>912</v>
      </c>
      <c r="AD98" s="12" t="s">
        <v>219</v>
      </c>
    </row>
    <row r="99" spans="1:30" hidden="1" x14ac:dyDescent="0.25">
      <c r="A99" s="12" t="s">
        <v>213</v>
      </c>
      <c r="B99" s="15" t="s">
        <v>293</v>
      </c>
      <c r="C99" s="15" t="s">
        <v>19</v>
      </c>
      <c r="D99" s="15" t="s">
        <v>32</v>
      </c>
      <c r="E99" s="12" t="s">
        <v>232</v>
      </c>
      <c r="F99" s="12" t="s">
        <v>216</v>
      </c>
      <c r="G99" s="12" t="s">
        <v>233</v>
      </c>
      <c r="H99" s="12" t="s">
        <v>234</v>
      </c>
      <c r="I99" s="12" t="s">
        <v>218</v>
      </c>
      <c r="J99" s="12" t="s">
        <v>24</v>
      </c>
      <c r="K99" s="12" t="s">
        <v>916</v>
      </c>
      <c r="L99" s="13">
        <v>44078</v>
      </c>
      <c r="M99" s="12" t="s">
        <v>917</v>
      </c>
      <c r="N99" s="12" t="s">
        <v>895</v>
      </c>
      <c r="O99" s="14">
        <v>1945000</v>
      </c>
      <c r="P99" s="12" t="s">
        <v>918</v>
      </c>
      <c r="Q99" s="12" t="s">
        <v>518</v>
      </c>
      <c r="R99" s="12" t="s">
        <v>110</v>
      </c>
      <c r="S99" s="12" t="s">
        <v>919</v>
      </c>
      <c r="T99" s="12" t="s">
        <v>266</v>
      </c>
      <c r="U99" s="12" t="s">
        <v>920</v>
      </c>
      <c r="V99" s="12" t="s">
        <v>225</v>
      </c>
      <c r="W99" s="12" t="s">
        <v>226</v>
      </c>
      <c r="X99" s="12" t="s">
        <v>921</v>
      </c>
      <c r="Y99" s="12" t="s">
        <v>922</v>
      </c>
      <c r="Z99" s="12" t="s">
        <v>923</v>
      </c>
      <c r="AA99" s="12" t="s">
        <v>916</v>
      </c>
      <c r="AB99" s="12" t="s">
        <v>924</v>
      </c>
      <c r="AC99" s="12" t="s">
        <v>918</v>
      </c>
      <c r="AD99" s="12" t="s">
        <v>219</v>
      </c>
    </row>
    <row r="100" spans="1:30" ht="51.75" hidden="1" x14ac:dyDescent="0.25">
      <c r="A100" s="12" t="s">
        <v>213</v>
      </c>
      <c r="B100" s="15" t="s">
        <v>293</v>
      </c>
      <c r="C100" s="15" t="s">
        <v>19</v>
      </c>
      <c r="D100" s="15" t="s">
        <v>32</v>
      </c>
      <c r="E100" s="12" t="s">
        <v>232</v>
      </c>
      <c r="F100" s="12" t="s">
        <v>216</v>
      </c>
      <c r="G100" s="12" t="s">
        <v>233</v>
      </c>
      <c r="H100" s="12" t="s">
        <v>234</v>
      </c>
      <c r="I100" s="12" t="s">
        <v>218</v>
      </c>
      <c r="J100" s="12" t="s">
        <v>24</v>
      </c>
      <c r="K100" s="12" t="s">
        <v>925</v>
      </c>
      <c r="L100" s="13">
        <v>44078</v>
      </c>
      <c r="M100" s="12" t="s">
        <v>926</v>
      </c>
      <c r="N100" s="12" t="s">
        <v>895</v>
      </c>
      <c r="O100" s="14">
        <v>591675</v>
      </c>
      <c r="P100" s="12" t="s">
        <v>927</v>
      </c>
      <c r="Q100" s="12" t="s">
        <v>518</v>
      </c>
      <c r="R100" s="12" t="s">
        <v>111</v>
      </c>
      <c r="S100" s="12" t="s">
        <v>845</v>
      </c>
      <c r="T100" s="12" t="s">
        <v>266</v>
      </c>
      <c r="U100" s="12" t="s">
        <v>846</v>
      </c>
      <c r="V100" s="12" t="s">
        <v>225</v>
      </c>
      <c r="W100" s="12" t="s">
        <v>226</v>
      </c>
      <c r="X100" s="12" t="s">
        <v>847</v>
      </c>
      <c r="Y100" s="12" t="s">
        <v>848</v>
      </c>
      <c r="Z100" s="12" t="s">
        <v>913</v>
      </c>
      <c r="AA100" s="12" t="s">
        <v>928</v>
      </c>
      <c r="AB100" s="12" t="s">
        <v>915</v>
      </c>
      <c r="AC100" s="12" t="s">
        <v>927</v>
      </c>
      <c r="AD100" s="12" t="s">
        <v>219</v>
      </c>
    </row>
    <row r="101" spans="1:30" hidden="1" x14ac:dyDescent="0.25">
      <c r="A101" s="12" t="s">
        <v>213</v>
      </c>
      <c r="B101" s="15" t="s">
        <v>293</v>
      </c>
      <c r="C101" s="15" t="s">
        <v>19</v>
      </c>
      <c r="D101" s="15" t="s">
        <v>32</v>
      </c>
      <c r="E101" s="12" t="s">
        <v>232</v>
      </c>
      <c r="F101" s="12" t="s">
        <v>216</v>
      </c>
      <c r="G101" s="12" t="s">
        <v>233</v>
      </c>
      <c r="H101" s="12" t="s">
        <v>234</v>
      </c>
      <c r="I101" s="12" t="s">
        <v>218</v>
      </c>
      <c r="J101" s="12" t="s">
        <v>27</v>
      </c>
      <c r="K101" s="12" t="s">
        <v>929</v>
      </c>
      <c r="L101" s="13">
        <v>44078</v>
      </c>
      <c r="M101" s="12" t="s">
        <v>930</v>
      </c>
      <c r="N101" s="12" t="s">
        <v>895</v>
      </c>
      <c r="O101" s="14">
        <v>650000</v>
      </c>
      <c r="P101" s="12" t="s">
        <v>931</v>
      </c>
      <c r="Q101" s="12" t="s">
        <v>518</v>
      </c>
      <c r="R101" s="12" t="s">
        <v>112</v>
      </c>
      <c r="S101" s="12" t="s">
        <v>932</v>
      </c>
      <c r="T101" s="12" t="s">
        <v>223</v>
      </c>
      <c r="U101" s="12" t="s">
        <v>933</v>
      </c>
      <c r="V101" s="12" t="s">
        <v>225</v>
      </c>
      <c r="W101" s="12" t="s">
        <v>226</v>
      </c>
      <c r="X101" s="12" t="s">
        <v>934</v>
      </c>
      <c r="Y101" s="12" t="s">
        <v>935</v>
      </c>
      <c r="Z101" s="12" t="s">
        <v>936</v>
      </c>
      <c r="AA101" s="12" t="s">
        <v>937</v>
      </c>
      <c r="AB101" s="12" t="s">
        <v>938</v>
      </c>
      <c r="AC101" s="12" t="s">
        <v>931</v>
      </c>
      <c r="AD101" s="12" t="s">
        <v>219</v>
      </c>
    </row>
    <row r="102" spans="1:30" hidden="1" x14ac:dyDescent="0.25">
      <c r="A102" s="12" t="s">
        <v>213</v>
      </c>
      <c r="B102" s="15" t="s">
        <v>293</v>
      </c>
      <c r="C102" s="15" t="s">
        <v>19</v>
      </c>
      <c r="D102" s="15" t="s">
        <v>32</v>
      </c>
      <c r="E102" s="12" t="s">
        <v>232</v>
      </c>
      <c r="F102" s="12" t="s">
        <v>216</v>
      </c>
      <c r="G102" s="12" t="s">
        <v>233</v>
      </c>
      <c r="H102" s="12" t="s">
        <v>234</v>
      </c>
      <c r="I102" s="12" t="s">
        <v>218</v>
      </c>
      <c r="J102" s="12" t="s">
        <v>27</v>
      </c>
      <c r="K102" s="12" t="s">
        <v>939</v>
      </c>
      <c r="L102" s="13">
        <v>44078</v>
      </c>
      <c r="M102" s="12" t="s">
        <v>940</v>
      </c>
      <c r="N102" s="12" t="s">
        <v>938</v>
      </c>
      <c r="O102" s="14">
        <v>210000</v>
      </c>
      <c r="P102" s="12" t="s">
        <v>941</v>
      </c>
      <c r="Q102" s="12" t="s">
        <v>518</v>
      </c>
      <c r="R102" s="12" t="s">
        <v>113</v>
      </c>
      <c r="S102" s="12" t="s">
        <v>592</v>
      </c>
      <c r="T102" s="12" t="s">
        <v>223</v>
      </c>
      <c r="U102" s="12" t="s">
        <v>593</v>
      </c>
      <c r="V102" s="12" t="s">
        <v>225</v>
      </c>
      <c r="W102" s="12" t="s">
        <v>226</v>
      </c>
      <c r="X102" s="12" t="s">
        <v>594</v>
      </c>
      <c r="Y102" s="12" t="s">
        <v>595</v>
      </c>
      <c r="Z102" s="12" t="s">
        <v>942</v>
      </c>
      <c r="AA102" s="12" t="s">
        <v>943</v>
      </c>
      <c r="AB102" s="12" t="s">
        <v>944</v>
      </c>
      <c r="AC102" s="12" t="s">
        <v>941</v>
      </c>
      <c r="AD102" s="12" t="s">
        <v>219</v>
      </c>
    </row>
    <row r="103" spans="1:30" hidden="1" x14ac:dyDescent="0.25">
      <c r="A103" s="12" t="s">
        <v>213</v>
      </c>
      <c r="B103" s="15" t="s">
        <v>293</v>
      </c>
      <c r="C103" s="15" t="s">
        <v>19</v>
      </c>
      <c r="D103" s="15" t="s">
        <v>32</v>
      </c>
      <c r="E103" s="12" t="s">
        <v>232</v>
      </c>
      <c r="F103" s="12" t="s">
        <v>216</v>
      </c>
      <c r="G103" s="12" t="s">
        <v>233</v>
      </c>
      <c r="H103" s="12" t="s">
        <v>234</v>
      </c>
      <c r="I103" s="12" t="s">
        <v>218</v>
      </c>
      <c r="J103" s="12" t="s">
        <v>27</v>
      </c>
      <c r="K103" s="12" t="s">
        <v>945</v>
      </c>
      <c r="L103" s="13">
        <v>44078</v>
      </c>
      <c r="M103" s="12" t="s">
        <v>946</v>
      </c>
      <c r="N103" s="12" t="s">
        <v>938</v>
      </c>
      <c r="O103" s="14">
        <v>2700000</v>
      </c>
      <c r="P103" s="12" t="s">
        <v>947</v>
      </c>
      <c r="Q103" s="12" t="s">
        <v>518</v>
      </c>
      <c r="R103" s="12" t="s">
        <v>114</v>
      </c>
      <c r="S103" s="12" t="s">
        <v>592</v>
      </c>
      <c r="T103" s="12" t="s">
        <v>223</v>
      </c>
      <c r="U103" s="12" t="s">
        <v>593</v>
      </c>
      <c r="V103" s="12" t="s">
        <v>225</v>
      </c>
      <c r="W103" s="12" t="s">
        <v>226</v>
      </c>
      <c r="X103" s="12" t="s">
        <v>594</v>
      </c>
      <c r="Y103" s="12" t="s">
        <v>595</v>
      </c>
      <c r="Z103" s="12" t="s">
        <v>948</v>
      </c>
      <c r="AA103" s="12" t="s">
        <v>949</v>
      </c>
      <c r="AB103" s="12" t="s">
        <v>944</v>
      </c>
      <c r="AC103" s="12" t="s">
        <v>947</v>
      </c>
      <c r="AD103" s="12" t="s">
        <v>219</v>
      </c>
    </row>
    <row r="104" spans="1:30" hidden="1" x14ac:dyDescent="0.25">
      <c r="A104" s="12" t="s">
        <v>213</v>
      </c>
      <c r="B104" s="15" t="s">
        <v>293</v>
      </c>
      <c r="C104" s="15" t="s">
        <v>19</v>
      </c>
      <c r="D104" s="15" t="s">
        <v>32</v>
      </c>
      <c r="E104" s="12" t="s">
        <v>232</v>
      </c>
      <c r="F104" s="12" t="s">
        <v>216</v>
      </c>
      <c r="G104" s="12" t="s">
        <v>233</v>
      </c>
      <c r="H104" s="12" t="s">
        <v>234</v>
      </c>
      <c r="I104" s="12" t="s">
        <v>218</v>
      </c>
      <c r="J104" s="12" t="s">
        <v>27</v>
      </c>
      <c r="K104" s="12" t="s">
        <v>950</v>
      </c>
      <c r="L104" s="13">
        <v>44078</v>
      </c>
      <c r="M104" s="12" t="s">
        <v>951</v>
      </c>
      <c r="N104" s="12" t="s">
        <v>938</v>
      </c>
      <c r="O104" s="14">
        <v>115000</v>
      </c>
      <c r="P104" s="12" t="s">
        <v>952</v>
      </c>
      <c r="Q104" s="12" t="s">
        <v>518</v>
      </c>
      <c r="R104" s="12" t="s">
        <v>115</v>
      </c>
      <c r="S104" s="12" t="s">
        <v>592</v>
      </c>
      <c r="T104" s="12" t="s">
        <v>223</v>
      </c>
      <c r="U104" s="12" t="s">
        <v>593</v>
      </c>
      <c r="V104" s="12" t="s">
        <v>225</v>
      </c>
      <c r="W104" s="12" t="s">
        <v>226</v>
      </c>
      <c r="X104" s="12" t="s">
        <v>594</v>
      </c>
      <c r="Y104" s="12" t="s">
        <v>595</v>
      </c>
      <c r="Z104" s="12" t="s">
        <v>953</v>
      </c>
      <c r="AA104" s="12" t="s">
        <v>954</v>
      </c>
      <c r="AB104" s="12" t="s">
        <v>944</v>
      </c>
      <c r="AC104" s="12" t="s">
        <v>952</v>
      </c>
      <c r="AD104" s="12" t="s">
        <v>219</v>
      </c>
    </row>
    <row r="105" spans="1:30" hidden="1" x14ac:dyDescent="0.25">
      <c r="A105" s="12" t="s">
        <v>213</v>
      </c>
      <c r="B105" s="15" t="s">
        <v>293</v>
      </c>
      <c r="C105" s="15" t="s">
        <v>19</v>
      </c>
      <c r="D105" s="15" t="s">
        <v>32</v>
      </c>
      <c r="E105" s="12" t="s">
        <v>232</v>
      </c>
      <c r="F105" s="12" t="s">
        <v>216</v>
      </c>
      <c r="G105" s="12" t="s">
        <v>233</v>
      </c>
      <c r="H105" s="12" t="s">
        <v>234</v>
      </c>
      <c r="I105" s="12" t="s">
        <v>218</v>
      </c>
      <c r="J105" s="12" t="s">
        <v>27</v>
      </c>
      <c r="K105" s="12" t="s">
        <v>955</v>
      </c>
      <c r="L105" s="13">
        <v>44078</v>
      </c>
      <c r="M105" s="12" t="s">
        <v>956</v>
      </c>
      <c r="N105" s="12" t="s">
        <v>938</v>
      </c>
      <c r="O105" s="14">
        <v>1140000</v>
      </c>
      <c r="P105" s="12" t="s">
        <v>957</v>
      </c>
      <c r="Q105" s="12" t="s">
        <v>518</v>
      </c>
      <c r="R105" s="12" t="s">
        <v>116</v>
      </c>
      <c r="S105" s="12" t="s">
        <v>592</v>
      </c>
      <c r="T105" s="12" t="s">
        <v>223</v>
      </c>
      <c r="U105" s="12" t="s">
        <v>593</v>
      </c>
      <c r="V105" s="12" t="s">
        <v>225</v>
      </c>
      <c r="W105" s="12" t="s">
        <v>226</v>
      </c>
      <c r="X105" s="12" t="s">
        <v>594</v>
      </c>
      <c r="Y105" s="12" t="s">
        <v>595</v>
      </c>
      <c r="Z105" s="12" t="s">
        <v>958</v>
      </c>
      <c r="AA105" s="12" t="s">
        <v>959</v>
      </c>
      <c r="AB105" s="12" t="s">
        <v>944</v>
      </c>
      <c r="AC105" s="12" t="s">
        <v>957</v>
      </c>
      <c r="AD105" s="12" t="s">
        <v>219</v>
      </c>
    </row>
    <row r="106" spans="1:30" hidden="1" x14ac:dyDescent="0.25">
      <c r="A106" s="12" t="s">
        <v>213</v>
      </c>
      <c r="B106" s="15" t="s">
        <v>293</v>
      </c>
      <c r="C106" s="15" t="s">
        <v>19</v>
      </c>
      <c r="D106" s="15" t="s">
        <v>32</v>
      </c>
      <c r="E106" s="12" t="s">
        <v>232</v>
      </c>
      <c r="F106" s="12" t="s">
        <v>216</v>
      </c>
      <c r="G106" s="12" t="s">
        <v>233</v>
      </c>
      <c r="H106" s="12" t="s">
        <v>234</v>
      </c>
      <c r="I106" s="12" t="s">
        <v>218</v>
      </c>
      <c r="J106" s="12" t="s">
        <v>27</v>
      </c>
      <c r="K106" s="12" t="s">
        <v>960</v>
      </c>
      <c r="L106" s="13">
        <v>44078</v>
      </c>
      <c r="M106" s="12" t="s">
        <v>961</v>
      </c>
      <c r="N106" s="12" t="s">
        <v>938</v>
      </c>
      <c r="O106" s="14">
        <v>3320000</v>
      </c>
      <c r="P106" s="12" t="s">
        <v>962</v>
      </c>
      <c r="Q106" s="12" t="s">
        <v>518</v>
      </c>
      <c r="R106" s="12" t="s">
        <v>117</v>
      </c>
      <c r="S106" s="12" t="s">
        <v>592</v>
      </c>
      <c r="T106" s="12" t="s">
        <v>223</v>
      </c>
      <c r="U106" s="12" t="s">
        <v>593</v>
      </c>
      <c r="V106" s="12" t="s">
        <v>225</v>
      </c>
      <c r="W106" s="12" t="s">
        <v>226</v>
      </c>
      <c r="X106" s="12" t="s">
        <v>594</v>
      </c>
      <c r="Y106" s="12" t="s">
        <v>595</v>
      </c>
      <c r="Z106" s="12" t="s">
        <v>963</v>
      </c>
      <c r="AA106" s="12" t="s">
        <v>964</v>
      </c>
      <c r="AB106" s="12" t="s">
        <v>944</v>
      </c>
      <c r="AC106" s="12" t="s">
        <v>962</v>
      </c>
      <c r="AD106" s="12" t="s">
        <v>219</v>
      </c>
    </row>
    <row r="107" spans="1:30" ht="26.25" hidden="1" x14ac:dyDescent="0.25">
      <c r="A107" s="12" t="s">
        <v>213</v>
      </c>
      <c r="B107" s="15" t="s">
        <v>293</v>
      </c>
      <c r="C107" s="15" t="s">
        <v>19</v>
      </c>
      <c r="D107" s="15" t="s">
        <v>32</v>
      </c>
      <c r="E107" s="12" t="s">
        <v>232</v>
      </c>
      <c r="F107" s="12" t="s">
        <v>216</v>
      </c>
      <c r="G107" s="12" t="s">
        <v>233</v>
      </c>
      <c r="H107" s="12" t="s">
        <v>234</v>
      </c>
      <c r="I107" s="12" t="s">
        <v>218</v>
      </c>
      <c r="J107" s="12" t="s">
        <v>27</v>
      </c>
      <c r="K107" s="12" t="s">
        <v>965</v>
      </c>
      <c r="L107" s="13">
        <v>44078</v>
      </c>
      <c r="M107" s="12" t="s">
        <v>966</v>
      </c>
      <c r="N107" s="12" t="s">
        <v>938</v>
      </c>
      <c r="O107" s="14">
        <v>386000</v>
      </c>
      <c r="P107" s="12" t="s">
        <v>967</v>
      </c>
      <c r="Q107" s="12" t="s">
        <v>518</v>
      </c>
      <c r="R107" s="12" t="s">
        <v>118</v>
      </c>
      <c r="S107" s="12" t="s">
        <v>968</v>
      </c>
      <c r="T107" s="12" t="s">
        <v>223</v>
      </c>
      <c r="U107" s="12" t="s">
        <v>969</v>
      </c>
      <c r="V107" s="12" t="s">
        <v>225</v>
      </c>
      <c r="W107" s="12" t="s">
        <v>226</v>
      </c>
      <c r="X107" s="12" t="s">
        <v>605</v>
      </c>
      <c r="Y107" s="12" t="s">
        <v>970</v>
      </c>
      <c r="Z107" s="12" t="s">
        <v>971</v>
      </c>
      <c r="AA107" s="12" t="s">
        <v>972</v>
      </c>
      <c r="AB107" s="12" t="s">
        <v>944</v>
      </c>
      <c r="AC107" s="12" t="s">
        <v>967</v>
      </c>
      <c r="AD107" s="12" t="s">
        <v>219</v>
      </c>
    </row>
    <row r="108" spans="1:30" ht="26.25" hidden="1" x14ac:dyDescent="0.25">
      <c r="A108" s="12" t="s">
        <v>213</v>
      </c>
      <c r="B108" s="15" t="s">
        <v>293</v>
      </c>
      <c r="C108" s="15" t="s">
        <v>19</v>
      </c>
      <c r="D108" s="15" t="s">
        <v>32</v>
      </c>
      <c r="E108" s="12" t="s">
        <v>232</v>
      </c>
      <c r="F108" s="12" t="s">
        <v>216</v>
      </c>
      <c r="G108" s="12" t="s">
        <v>233</v>
      </c>
      <c r="H108" s="12" t="s">
        <v>234</v>
      </c>
      <c r="I108" s="12" t="s">
        <v>218</v>
      </c>
      <c r="J108" s="12" t="s">
        <v>27</v>
      </c>
      <c r="K108" s="12" t="s">
        <v>973</v>
      </c>
      <c r="L108" s="13">
        <v>44078</v>
      </c>
      <c r="M108" s="12" t="s">
        <v>974</v>
      </c>
      <c r="N108" s="12" t="s">
        <v>938</v>
      </c>
      <c r="O108" s="14">
        <v>2680000</v>
      </c>
      <c r="P108" s="12" t="s">
        <v>975</v>
      </c>
      <c r="Q108" s="12" t="s">
        <v>518</v>
      </c>
      <c r="R108" s="12" t="s">
        <v>119</v>
      </c>
      <c r="S108" s="12" t="s">
        <v>592</v>
      </c>
      <c r="T108" s="12" t="s">
        <v>223</v>
      </c>
      <c r="U108" s="12" t="s">
        <v>593</v>
      </c>
      <c r="V108" s="12" t="s">
        <v>225</v>
      </c>
      <c r="W108" s="12" t="s">
        <v>226</v>
      </c>
      <c r="X108" s="12" t="s">
        <v>594</v>
      </c>
      <c r="Y108" s="12" t="s">
        <v>595</v>
      </c>
      <c r="Z108" s="12" t="s">
        <v>976</v>
      </c>
      <c r="AA108" s="12" t="s">
        <v>977</v>
      </c>
      <c r="AB108" s="12" t="s">
        <v>944</v>
      </c>
      <c r="AC108" s="12" t="s">
        <v>975</v>
      </c>
      <c r="AD108" s="12" t="s">
        <v>219</v>
      </c>
    </row>
    <row r="109" spans="1:30" hidden="1" x14ac:dyDescent="0.25">
      <c r="A109" s="12" t="s">
        <v>213</v>
      </c>
      <c r="B109" s="15" t="s">
        <v>293</v>
      </c>
      <c r="C109" s="15" t="s">
        <v>19</v>
      </c>
      <c r="D109" s="15" t="s">
        <v>32</v>
      </c>
      <c r="E109" s="12" t="s">
        <v>232</v>
      </c>
      <c r="F109" s="12" t="s">
        <v>216</v>
      </c>
      <c r="G109" s="12" t="s">
        <v>233</v>
      </c>
      <c r="H109" s="12" t="s">
        <v>234</v>
      </c>
      <c r="I109" s="12" t="s">
        <v>218</v>
      </c>
      <c r="J109" s="12" t="s">
        <v>27</v>
      </c>
      <c r="K109" s="12" t="s">
        <v>978</v>
      </c>
      <c r="L109" s="13">
        <v>44078</v>
      </c>
      <c r="M109" s="12" t="s">
        <v>979</v>
      </c>
      <c r="N109" s="12" t="s">
        <v>938</v>
      </c>
      <c r="O109" s="14">
        <v>2670000</v>
      </c>
      <c r="P109" s="12" t="s">
        <v>980</v>
      </c>
      <c r="Q109" s="12" t="s">
        <v>518</v>
      </c>
      <c r="R109" s="12" t="s">
        <v>120</v>
      </c>
      <c r="S109" s="12" t="s">
        <v>981</v>
      </c>
      <c r="T109" s="12" t="s">
        <v>223</v>
      </c>
      <c r="U109" s="12" t="s">
        <v>982</v>
      </c>
      <c r="V109" s="12" t="s">
        <v>225</v>
      </c>
      <c r="W109" s="12" t="s">
        <v>226</v>
      </c>
      <c r="X109" s="12" t="s">
        <v>983</v>
      </c>
      <c r="Y109" s="12" t="s">
        <v>984</v>
      </c>
      <c r="Z109" s="12" t="s">
        <v>985</v>
      </c>
      <c r="AA109" s="12" t="s">
        <v>986</v>
      </c>
      <c r="AB109" s="12" t="s">
        <v>938</v>
      </c>
      <c r="AC109" s="12" t="s">
        <v>980</v>
      </c>
      <c r="AD109" s="12" t="s">
        <v>219</v>
      </c>
    </row>
    <row r="110" spans="1:30" hidden="1" x14ac:dyDescent="0.25">
      <c r="A110" s="12" t="s">
        <v>213</v>
      </c>
      <c r="B110" s="15" t="s">
        <v>293</v>
      </c>
      <c r="C110" s="15" t="s">
        <v>19</v>
      </c>
      <c r="D110" s="15" t="s">
        <v>32</v>
      </c>
      <c r="E110" s="12" t="s">
        <v>232</v>
      </c>
      <c r="F110" s="12" t="s">
        <v>216</v>
      </c>
      <c r="G110" s="12" t="s">
        <v>233</v>
      </c>
      <c r="H110" s="12" t="s">
        <v>234</v>
      </c>
      <c r="I110" s="12" t="s">
        <v>218</v>
      </c>
      <c r="J110" s="12" t="s">
        <v>27</v>
      </c>
      <c r="K110" s="12" t="s">
        <v>987</v>
      </c>
      <c r="L110" s="13">
        <v>44078</v>
      </c>
      <c r="M110" s="12" t="s">
        <v>988</v>
      </c>
      <c r="N110" s="12" t="s">
        <v>938</v>
      </c>
      <c r="O110" s="14">
        <v>1355550</v>
      </c>
      <c r="P110" s="12" t="s">
        <v>989</v>
      </c>
      <c r="Q110" s="12" t="s">
        <v>518</v>
      </c>
      <c r="R110" s="12" t="s">
        <v>121</v>
      </c>
      <c r="S110" s="12" t="s">
        <v>990</v>
      </c>
      <c r="T110" s="12" t="s">
        <v>266</v>
      </c>
      <c r="U110" s="12" t="s">
        <v>991</v>
      </c>
      <c r="V110" s="12" t="s">
        <v>225</v>
      </c>
      <c r="W110" s="12" t="s">
        <v>226</v>
      </c>
      <c r="X110" s="12" t="s">
        <v>992</v>
      </c>
      <c r="Y110" s="12" t="s">
        <v>993</v>
      </c>
      <c r="Z110" s="12" t="s">
        <v>994</v>
      </c>
      <c r="AA110" s="12" t="s">
        <v>995</v>
      </c>
      <c r="AB110" s="12" t="s">
        <v>725</v>
      </c>
      <c r="AC110" s="12" t="s">
        <v>989</v>
      </c>
      <c r="AD110" s="12" t="s">
        <v>219</v>
      </c>
    </row>
    <row r="111" spans="1:30" hidden="1" x14ac:dyDescent="0.25">
      <c r="A111" s="12" t="s">
        <v>213</v>
      </c>
      <c r="B111" s="15" t="s">
        <v>293</v>
      </c>
      <c r="C111" s="15" t="s">
        <v>19</v>
      </c>
      <c r="D111" s="15" t="s">
        <v>32</v>
      </c>
      <c r="E111" s="12" t="s">
        <v>232</v>
      </c>
      <c r="F111" s="12" t="s">
        <v>216</v>
      </c>
      <c r="G111" s="12" t="s">
        <v>233</v>
      </c>
      <c r="H111" s="12" t="s">
        <v>234</v>
      </c>
      <c r="I111" s="12" t="s">
        <v>218</v>
      </c>
      <c r="J111" s="12" t="s">
        <v>27</v>
      </c>
      <c r="K111" s="12" t="s">
        <v>996</v>
      </c>
      <c r="L111" s="13">
        <v>44078</v>
      </c>
      <c r="M111" s="12" t="s">
        <v>997</v>
      </c>
      <c r="N111" s="12" t="s">
        <v>938</v>
      </c>
      <c r="O111" s="14">
        <v>144000</v>
      </c>
      <c r="P111" s="12" t="s">
        <v>998</v>
      </c>
      <c r="Q111" s="12" t="s">
        <v>518</v>
      </c>
      <c r="R111" s="12" t="s">
        <v>122</v>
      </c>
      <c r="S111" s="12" t="s">
        <v>990</v>
      </c>
      <c r="T111" s="12" t="s">
        <v>266</v>
      </c>
      <c r="U111" s="12" t="s">
        <v>991</v>
      </c>
      <c r="V111" s="12" t="s">
        <v>225</v>
      </c>
      <c r="W111" s="12" t="s">
        <v>226</v>
      </c>
      <c r="X111" s="12" t="s">
        <v>992</v>
      </c>
      <c r="Y111" s="12" t="s">
        <v>993</v>
      </c>
      <c r="Z111" s="12" t="s">
        <v>999</v>
      </c>
      <c r="AA111" s="12" t="s">
        <v>1000</v>
      </c>
      <c r="AB111" s="12" t="s">
        <v>725</v>
      </c>
      <c r="AC111" s="12" t="s">
        <v>998</v>
      </c>
      <c r="AD111" s="12" t="s">
        <v>219</v>
      </c>
    </row>
    <row r="112" spans="1:30" ht="26.25" hidden="1" x14ac:dyDescent="0.25">
      <c r="A112" s="12" t="s">
        <v>213</v>
      </c>
      <c r="B112" s="15" t="s">
        <v>293</v>
      </c>
      <c r="C112" s="15" t="s">
        <v>19</v>
      </c>
      <c r="D112" s="15" t="s">
        <v>32</v>
      </c>
      <c r="E112" s="12" t="s">
        <v>232</v>
      </c>
      <c r="F112" s="12" t="s">
        <v>216</v>
      </c>
      <c r="G112" s="12" t="s">
        <v>233</v>
      </c>
      <c r="H112" s="12" t="s">
        <v>234</v>
      </c>
      <c r="I112" s="12" t="s">
        <v>218</v>
      </c>
      <c r="J112" s="12" t="s">
        <v>27</v>
      </c>
      <c r="K112" s="12" t="s">
        <v>1001</v>
      </c>
      <c r="L112" s="13">
        <v>44078</v>
      </c>
      <c r="M112" s="12" t="s">
        <v>1002</v>
      </c>
      <c r="N112" s="12" t="s">
        <v>938</v>
      </c>
      <c r="O112" s="14">
        <v>3277770</v>
      </c>
      <c r="P112" s="12" t="s">
        <v>1003</v>
      </c>
      <c r="Q112" s="12" t="s">
        <v>518</v>
      </c>
      <c r="R112" s="12" t="s">
        <v>123</v>
      </c>
      <c r="S112" s="12" t="s">
        <v>1004</v>
      </c>
      <c r="T112" s="12" t="s">
        <v>223</v>
      </c>
      <c r="U112" s="12" t="s">
        <v>1005</v>
      </c>
      <c r="V112" s="12" t="s">
        <v>225</v>
      </c>
      <c r="W112" s="12" t="s">
        <v>226</v>
      </c>
      <c r="X112" s="12" t="s">
        <v>1006</v>
      </c>
      <c r="Y112" s="12" t="s">
        <v>1007</v>
      </c>
      <c r="Z112" s="12" t="s">
        <v>1008</v>
      </c>
      <c r="AA112" s="12" t="s">
        <v>1009</v>
      </c>
      <c r="AB112" s="12" t="s">
        <v>915</v>
      </c>
      <c r="AC112" s="12" t="s">
        <v>1003</v>
      </c>
      <c r="AD112" s="12" t="s">
        <v>219</v>
      </c>
    </row>
    <row r="113" spans="1:30" ht="26.25" hidden="1" x14ac:dyDescent="0.25">
      <c r="A113" s="12" t="s">
        <v>213</v>
      </c>
      <c r="B113" s="15" t="s">
        <v>293</v>
      </c>
      <c r="C113" s="15" t="s">
        <v>19</v>
      </c>
      <c r="D113" s="15" t="s">
        <v>32</v>
      </c>
      <c r="E113" s="12" t="s">
        <v>232</v>
      </c>
      <c r="F113" s="12" t="s">
        <v>216</v>
      </c>
      <c r="G113" s="12" t="s">
        <v>233</v>
      </c>
      <c r="H113" s="12" t="s">
        <v>234</v>
      </c>
      <c r="I113" s="12" t="s">
        <v>218</v>
      </c>
      <c r="J113" s="12" t="s">
        <v>27</v>
      </c>
      <c r="K113" s="12" t="s">
        <v>1010</v>
      </c>
      <c r="L113" s="13">
        <v>44078</v>
      </c>
      <c r="M113" s="12" t="s">
        <v>1011</v>
      </c>
      <c r="N113" s="12" t="s">
        <v>938</v>
      </c>
      <c r="O113" s="14">
        <v>3277770</v>
      </c>
      <c r="P113" s="12" t="s">
        <v>1003</v>
      </c>
      <c r="Q113" s="12" t="s">
        <v>518</v>
      </c>
      <c r="R113" s="12" t="s">
        <v>124</v>
      </c>
      <c r="S113" s="12" t="s">
        <v>1004</v>
      </c>
      <c r="T113" s="12" t="s">
        <v>223</v>
      </c>
      <c r="U113" s="12" t="s">
        <v>1005</v>
      </c>
      <c r="V113" s="12" t="s">
        <v>225</v>
      </c>
      <c r="W113" s="12" t="s">
        <v>226</v>
      </c>
      <c r="X113" s="12" t="s">
        <v>1006</v>
      </c>
      <c r="Y113" s="12" t="s">
        <v>1007</v>
      </c>
      <c r="Z113" s="12" t="s">
        <v>1012</v>
      </c>
      <c r="AA113" s="12" t="s">
        <v>1013</v>
      </c>
      <c r="AB113" s="12" t="s">
        <v>915</v>
      </c>
      <c r="AC113" s="12" t="s">
        <v>1003</v>
      </c>
      <c r="AD113" s="12" t="s">
        <v>219</v>
      </c>
    </row>
    <row r="114" spans="1:30" ht="26.25" hidden="1" x14ac:dyDescent="0.25">
      <c r="A114" s="12" t="s">
        <v>213</v>
      </c>
      <c r="B114" s="15" t="s">
        <v>293</v>
      </c>
      <c r="C114" s="15" t="s">
        <v>19</v>
      </c>
      <c r="D114" s="15" t="s">
        <v>32</v>
      </c>
      <c r="E114" s="12" t="s">
        <v>232</v>
      </c>
      <c r="F114" s="12" t="s">
        <v>216</v>
      </c>
      <c r="G114" s="12" t="s">
        <v>233</v>
      </c>
      <c r="H114" s="12" t="s">
        <v>234</v>
      </c>
      <c r="I114" s="12" t="s">
        <v>218</v>
      </c>
      <c r="J114" s="12" t="s">
        <v>27</v>
      </c>
      <c r="K114" s="12" t="s">
        <v>1014</v>
      </c>
      <c r="L114" s="13">
        <v>44078</v>
      </c>
      <c r="M114" s="12" t="s">
        <v>1015</v>
      </c>
      <c r="N114" s="12" t="s">
        <v>938</v>
      </c>
      <c r="O114" s="14">
        <v>3190000</v>
      </c>
      <c r="P114" s="12" t="s">
        <v>1016</v>
      </c>
      <c r="Q114" s="12" t="s">
        <v>518</v>
      </c>
      <c r="R114" s="12" t="s">
        <v>125</v>
      </c>
      <c r="S114" s="12" t="s">
        <v>1017</v>
      </c>
      <c r="T114" s="12" t="s">
        <v>223</v>
      </c>
      <c r="U114" s="12" t="s">
        <v>1018</v>
      </c>
      <c r="V114" s="12" t="s">
        <v>225</v>
      </c>
      <c r="W114" s="12" t="s">
        <v>226</v>
      </c>
      <c r="X114" s="12" t="s">
        <v>1019</v>
      </c>
      <c r="Y114" s="12" t="s">
        <v>1020</v>
      </c>
      <c r="Z114" s="12" t="s">
        <v>1021</v>
      </c>
      <c r="AA114" s="12" t="s">
        <v>1022</v>
      </c>
      <c r="AB114" s="12" t="s">
        <v>1023</v>
      </c>
      <c r="AC114" s="12" t="s">
        <v>1016</v>
      </c>
      <c r="AD114" s="12" t="s">
        <v>219</v>
      </c>
    </row>
    <row r="115" spans="1:30" hidden="1" x14ac:dyDescent="0.25">
      <c r="A115" s="12" t="s">
        <v>213</v>
      </c>
      <c r="B115" s="15" t="s">
        <v>293</v>
      </c>
      <c r="C115" s="15" t="s">
        <v>19</v>
      </c>
      <c r="D115" s="15" t="s">
        <v>32</v>
      </c>
      <c r="E115" s="12" t="s">
        <v>232</v>
      </c>
      <c r="F115" s="12" t="s">
        <v>216</v>
      </c>
      <c r="G115" s="12" t="s">
        <v>233</v>
      </c>
      <c r="H115" s="12" t="s">
        <v>234</v>
      </c>
      <c r="I115" s="12" t="s">
        <v>218</v>
      </c>
      <c r="J115" s="12" t="s">
        <v>27</v>
      </c>
      <c r="K115" s="12" t="s">
        <v>1024</v>
      </c>
      <c r="L115" s="13">
        <v>44087</v>
      </c>
      <c r="M115" s="12" t="s">
        <v>1025</v>
      </c>
      <c r="N115" s="12" t="s">
        <v>1026</v>
      </c>
      <c r="O115" s="14">
        <v>85000</v>
      </c>
      <c r="P115" s="12" t="s">
        <v>1027</v>
      </c>
      <c r="Q115" s="12" t="s">
        <v>518</v>
      </c>
      <c r="R115" s="12" t="s">
        <v>126</v>
      </c>
      <c r="S115" s="12" t="s">
        <v>1028</v>
      </c>
      <c r="T115" s="12" t="s">
        <v>223</v>
      </c>
      <c r="U115" s="12" t="s">
        <v>1029</v>
      </c>
      <c r="V115" s="12" t="s">
        <v>225</v>
      </c>
      <c r="W115" s="12" t="s">
        <v>226</v>
      </c>
      <c r="X115" s="12" t="s">
        <v>1030</v>
      </c>
      <c r="Y115" s="12" t="s">
        <v>1031</v>
      </c>
      <c r="Z115" s="12" t="s">
        <v>1032</v>
      </c>
      <c r="AA115" s="12" t="s">
        <v>1033</v>
      </c>
      <c r="AB115" s="12" t="s">
        <v>1034</v>
      </c>
      <c r="AC115" s="12" t="s">
        <v>1027</v>
      </c>
      <c r="AD115" s="12" t="s">
        <v>219</v>
      </c>
    </row>
    <row r="116" spans="1:30" hidden="1" x14ac:dyDescent="0.25">
      <c r="A116" s="12" t="s">
        <v>213</v>
      </c>
      <c r="B116" s="15" t="s">
        <v>293</v>
      </c>
      <c r="C116" s="15" t="s">
        <v>19</v>
      </c>
      <c r="D116" s="15" t="s">
        <v>32</v>
      </c>
      <c r="E116" s="12" t="s">
        <v>232</v>
      </c>
      <c r="F116" s="12" t="s">
        <v>216</v>
      </c>
      <c r="G116" s="12" t="s">
        <v>233</v>
      </c>
      <c r="H116" s="12" t="s">
        <v>234</v>
      </c>
      <c r="I116" s="12" t="s">
        <v>218</v>
      </c>
      <c r="J116" s="12" t="s">
        <v>27</v>
      </c>
      <c r="K116" s="12" t="s">
        <v>1035</v>
      </c>
      <c r="L116" s="13">
        <v>44092</v>
      </c>
      <c r="M116" s="12" t="s">
        <v>1036</v>
      </c>
      <c r="N116" s="12" t="s">
        <v>1034</v>
      </c>
      <c r="O116" s="14">
        <v>1300000</v>
      </c>
      <c r="P116" s="12" t="s">
        <v>1037</v>
      </c>
      <c r="Q116" s="12" t="s">
        <v>518</v>
      </c>
      <c r="R116" s="12" t="s">
        <v>127</v>
      </c>
      <c r="S116" s="12" t="s">
        <v>592</v>
      </c>
      <c r="T116" s="12" t="s">
        <v>223</v>
      </c>
      <c r="U116" s="12" t="s">
        <v>593</v>
      </c>
      <c r="V116" s="12" t="s">
        <v>225</v>
      </c>
      <c r="W116" s="12" t="s">
        <v>226</v>
      </c>
      <c r="X116" s="12" t="s">
        <v>594</v>
      </c>
      <c r="Y116" s="12" t="s">
        <v>1038</v>
      </c>
      <c r="Z116" s="12" t="s">
        <v>1039</v>
      </c>
      <c r="AA116" s="12" t="s">
        <v>1040</v>
      </c>
      <c r="AB116" s="12" t="s">
        <v>1041</v>
      </c>
      <c r="AC116" s="12" t="s">
        <v>1037</v>
      </c>
      <c r="AD116" s="12" t="s">
        <v>219</v>
      </c>
    </row>
    <row r="117" spans="1:30" hidden="1" x14ac:dyDescent="0.25">
      <c r="A117" s="12" t="s">
        <v>213</v>
      </c>
      <c r="B117" s="15" t="s">
        <v>293</v>
      </c>
      <c r="C117" s="15" t="s">
        <v>19</v>
      </c>
      <c r="D117" s="15" t="s">
        <v>32</v>
      </c>
      <c r="E117" s="12" t="s">
        <v>232</v>
      </c>
      <c r="F117" s="12" t="s">
        <v>216</v>
      </c>
      <c r="G117" s="12" t="s">
        <v>233</v>
      </c>
      <c r="H117" s="12" t="s">
        <v>234</v>
      </c>
      <c r="I117" s="12" t="s">
        <v>218</v>
      </c>
      <c r="J117" s="12" t="s">
        <v>27</v>
      </c>
      <c r="K117" s="12" t="s">
        <v>1042</v>
      </c>
      <c r="L117" s="13">
        <v>44094</v>
      </c>
      <c r="M117" s="12" t="s">
        <v>1043</v>
      </c>
      <c r="N117" s="12" t="s">
        <v>1044</v>
      </c>
      <c r="O117" s="14">
        <v>875000</v>
      </c>
      <c r="P117" s="12" t="s">
        <v>1045</v>
      </c>
      <c r="Q117" s="12" t="s">
        <v>518</v>
      </c>
      <c r="R117" s="12" t="s">
        <v>128</v>
      </c>
      <c r="S117" s="12" t="s">
        <v>325</v>
      </c>
      <c r="T117" s="12" t="s">
        <v>223</v>
      </c>
      <c r="U117" s="12" t="s">
        <v>326</v>
      </c>
      <c r="V117" s="12" t="s">
        <v>225</v>
      </c>
      <c r="W117" s="12" t="s">
        <v>226</v>
      </c>
      <c r="X117" s="12" t="s">
        <v>327</v>
      </c>
      <c r="Y117" s="12" t="s">
        <v>328</v>
      </c>
      <c r="Z117" s="12" t="s">
        <v>1046</v>
      </c>
      <c r="AA117" s="12" t="s">
        <v>1047</v>
      </c>
      <c r="AB117" s="12" t="s">
        <v>1048</v>
      </c>
      <c r="AC117" s="12" t="s">
        <v>1045</v>
      </c>
      <c r="AD117" s="12" t="s">
        <v>219</v>
      </c>
    </row>
    <row r="118" spans="1:30" hidden="1" x14ac:dyDescent="0.25">
      <c r="A118" s="12" t="s">
        <v>213</v>
      </c>
      <c r="B118" s="15" t="s">
        <v>293</v>
      </c>
      <c r="C118" s="15" t="s">
        <v>19</v>
      </c>
      <c r="D118" s="15" t="s">
        <v>32</v>
      </c>
      <c r="E118" s="12" t="s">
        <v>232</v>
      </c>
      <c r="F118" s="12" t="s">
        <v>216</v>
      </c>
      <c r="G118" s="12" t="s">
        <v>233</v>
      </c>
      <c r="H118" s="12" t="s">
        <v>234</v>
      </c>
      <c r="I118" s="12" t="s">
        <v>218</v>
      </c>
      <c r="J118" s="12" t="s">
        <v>27</v>
      </c>
      <c r="K118" s="12" t="s">
        <v>1049</v>
      </c>
      <c r="L118" s="13">
        <v>44098</v>
      </c>
      <c r="M118" s="12" t="s">
        <v>1050</v>
      </c>
      <c r="N118" s="12" t="s">
        <v>1051</v>
      </c>
      <c r="O118" s="14">
        <v>1425000</v>
      </c>
      <c r="P118" s="12" t="s">
        <v>1052</v>
      </c>
      <c r="Q118" s="12" t="s">
        <v>518</v>
      </c>
      <c r="R118" s="12" t="s">
        <v>129</v>
      </c>
      <c r="S118" s="12" t="s">
        <v>1053</v>
      </c>
      <c r="T118" s="12" t="s">
        <v>223</v>
      </c>
      <c r="U118" s="12" t="s">
        <v>1054</v>
      </c>
      <c r="V118" s="12" t="s">
        <v>225</v>
      </c>
      <c r="W118" s="12" t="s">
        <v>226</v>
      </c>
      <c r="X118" s="12" t="s">
        <v>227</v>
      </c>
      <c r="Y118" s="12" t="s">
        <v>1055</v>
      </c>
      <c r="Z118" s="12" t="s">
        <v>1056</v>
      </c>
      <c r="AA118" s="12" t="s">
        <v>1057</v>
      </c>
      <c r="AB118" s="12" t="s">
        <v>1058</v>
      </c>
      <c r="AC118" s="12" t="s">
        <v>1052</v>
      </c>
      <c r="AD118" s="12" t="s">
        <v>219</v>
      </c>
    </row>
    <row r="119" spans="1:30" hidden="1" x14ac:dyDescent="0.25">
      <c r="A119" s="12" t="s">
        <v>213</v>
      </c>
      <c r="B119" s="15" t="s">
        <v>293</v>
      </c>
      <c r="C119" s="15" t="s">
        <v>19</v>
      </c>
      <c r="D119" s="15" t="s">
        <v>32</v>
      </c>
      <c r="E119" s="12" t="s">
        <v>232</v>
      </c>
      <c r="F119" s="12" t="s">
        <v>216</v>
      </c>
      <c r="G119" s="12" t="s">
        <v>233</v>
      </c>
      <c r="H119" s="12" t="s">
        <v>234</v>
      </c>
      <c r="I119" s="12" t="s">
        <v>218</v>
      </c>
      <c r="J119" s="12" t="s">
        <v>27</v>
      </c>
      <c r="K119" s="12" t="s">
        <v>1059</v>
      </c>
      <c r="L119" s="13">
        <v>44100</v>
      </c>
      <c r="M119" s="12" t="s">
        <v>1060</v>
      </c>
      <c r="N119" s="12" t="s">
        <v>1061</v>
      </c>
      <c r="O119" s="14">
        <v>2725000</v>
      </c>
      <c r="P119" s="12" t="s">
        <v>1062</v>
      </c>
      <c r="Q119" s="12" t="s">
        <v>518</v>
      </c>
      <c r="R119" s="12" t="s">
        <v>130</v>
      </c>
      <c r="S119" s="12" t="s">
        <v>1063</v>
      </c>
      <c r="T119" s="12" t="s">
        <v>266</v>
      </c>
      <c r="U119" s="12" t="s">
        <v>1064</v>
      </c>
      <c r="V119" s="12" t="s">
        <v>225</v>
      </c>
      <c r="W119" s="12" t="s">
        <v>226</v>
      </c>
      <c r="X119" s="12" t="s">
        <v>1065</v>
      </c>
      <c r="Y119" s="12" t="s">
        <v>1066</v>
      </c>
      <c r="Z119" s="12" t="s">
        <v>1067</v>
      </c>
      <c r="AA119" s="12"/>
      <c r="AB119" s="12"/>
      <c r="AC119" s="12"/>
      <c r="AD119" s="12" t="s">
        <v>219</v>
      </c>
    </row>
    <row r="120" spans="1:30" ht="39" hidden="1" x14ac:dyDescent="0.25">
      <c r="A120" s="12" t="s">
        <v>213</v>
      </c>
      <c r="B120" s="15" t="s">
        <v>293</v>
      </c>
      <c r="C120" s="15" t="s">
        <v>19</v>
      </c>
      <c r="D120" s="15" t="s">
        <v>32</v>
      </c>
      <c r="E120" s="12" t="s">
        <v>232</v>
      </c>
      <c r="F120" s="12" t="s">
        <v>216</v>
      </c>
      <c r="G120" s="12"/>
      <c r="H120" s="12" t="s">
        <v>168</v>
      </c>
      <c r="I120" s="12" t="s">
        <v>218</v>
      </c>
      <c r="J120" s="12" t="s">
        <v>27</v>
      </c>
      <c r="K120" s="12" t="s">
        <v>1068</v>
      </c>
      <c r="L120" s="13">
        <v>44098</v>
      </c>
      <c r="M120" s="12" t="s">
        <v>1069</v>
      </c>
      <c r="N120" s="12" t="s">
        <v>1061</v>
      </c>
      <c r="O120" s="14">
        <v>1450000</v>
      </c>
      <c r="P120" s="12" t="s">
        <v>1070</v>
      </c>
      <c r="Q120" s="12" t="s">
        <v>518</v>
      </c>
      <c r="R120" s="12" t="s">
        <v>131</v>
      </c>
      <c r="S120" s="12" t="s">
        <v>1071</v>
      </c>
      <c r="T120" s="12" t="s">
        <v>266</v>
      </c>
      <c r="U120" s="12" t="s">
        <v>1072</v>
      </c>
      <c r="V120" s="12" t="s">
        <v>225</v>
      </c>
      <c r="W120" s="12" t="s">
        <v>226</v>
      </c>
      <c r="X120" s="12" t="s">
        <v>1073</v>
      </c>
      <c r="Y120" s="12" t="s">
        <v>1074</v>
      </c>
      <c r="Z120" s="12" t="s">
        <v>1075</v>
      </c>
      <c r="AA120" s="12" t="s">
        <v>1076</v>
      </c>
      <c r="AB120" s="12" t="s">
        <v>1077</v>
      </c>
      <c r="AC120" s="12" t="s">
        <v>1070</v>
      </c>
      <c r="AD120" s="12" t="s">
        <v>219</v>
      </c>
    </row>
    <row r="121" spans="1:30" ht="39" hidden="1" x14ac:dyDescent="0.25">
      <c r="A121" s="12" t="s">
        <v>213</v>
      </c>
      <c r="B121" s="12" t="s">
        <v>214</v>
      </c>
      <c r="C121" s="15" t="s">
        <v>19</v>
      </c>
      <c r="D121" s="12" t="s">
        <v>21</v>
      </c>
      <c r="E121" s="12" t="s">
        <v>232</v>
      </c>
      <c r="F121" s="12" t="s">
        <v>216</v>
      </c>
      <c r="G121" s="12"/>
      <c r="H121" s="12" t="s">
        <v>168</v>
      </c>
      <c r="I121" s="12" t="s">
        <v>218</v>
      </c>
      <c r="J121" s="12" t="s">
        <v>27</v>
      </c>
      <c r="K121" s="12" t="s">
        <v>1078</v>
      </c>
      <c r="L121" s="13">
        <v>44069</v>
      </c>
      <c r="M121" s="12" t="s">
        <v>1079</v>
      </c>
      <c r="N121" s="12" t="s">
        <v>1080</v>
      </c>
      <c r="O121" s="14">
        <v>2400000</v>
      </c>
      <c r="P121" s="12" t="s">
        <v>1081</v>
      </c>
      <c r="Q121" s="12" t="s">
        <v>1082</v>
      </c>
      <c r="R121" s="12" t="s">
        <v>132</v>
      </c>
      <c r="S121" s="12" t="s">
        <v>612</v>
      </c>
      <c r="T121" s="12" t="s">
        <v>266</v>
      </c>
      <c r="U121" s="12" t="s">
        <v>613</v>
      </c>
      <c r="V121" s="12" t="s">
        <v>225</v>
      </c>
      <c r="W121" s="12" t="s">
        <v>226</v>
      </c>
      <c r="X121" s="12" t="s">
        <v>614</v>
      </c>
      <c r="Y121" s="12" t="s">
        <v>615</v>
      </c>
      <c r="Z121" s="12" t="s">
        <v>1083</v>
      </c>
      <c r="AA121" s="12" t="s">
        <v>1084</v>
      </c>
      <c r="AB121" s="12" t="s">
        <v>1080</v>
      </c>
      <c r="AC121" s="12" t="s">
        <v>726</v>
      </c>
      <c r="AD121" s="12" t="s">
        <v>230</v>
      </c>
    </row>
    <row r="122" spans="1:30" ht="26.25" hidden="1" x14ac:dyDescent="0.25">
      <c r="A122" s="12" t="s">
        <v>213</v>
      </c>
      <c r="B122" s="12" t="s">
        <v>214</v>
      </c>
      <c r="C122" s="15" t="s">
        <v>19</v>
      </c>
      <c r="D122" s="12" t="s">
        <v>21</v>
      </c>
      <c r="E122" s="12" t="s">
        <v>232</v>
      </c>
      <c r="F122" s="12" t="s">
        <v>216</v>
      </c>
      <c r="G122" s="12"/>
      <c r="H122" s="12" t="s">
        <v>168</v>
      </c>
      <c r="I122" s="12" t="s">
        <v>218</v>
      </c>
      <c r="J122" s="12" t="s">
        <v>27</v>
      </c>
      <c r="K122" s="12" t="s">
        <v>1085</v>
      </c>
      <c r="L122" s="13">
        <v>44067</v>
      </c>
      <c r="M122" s="12" t="s">
        <v>1086</v>
      </c>
      <c r="N122" s="12" t="s">
        <v>1080</v>
      </c>
      <c r="O122" s="14">
        <v>21000000</v>
      </c>
      <c r="P122" s="12" t="s">
        <v>1087</v>
      </c>
      <c r="Q122" s="12" t="s">
        <v>518</v>
      </c>
      <c r="R122" s="12" t="s">
        <v>133</v>
      </c>
      <c r="S122" s="12" t="s">
        <v>612</v>
      </c>
      <c r="T122" s="12" t="s">
        <v>266</v>
      </c>
      <c r="U122" s="12" t="s">
        <v>613</v>
      </c>
      <c r="V122" s="12" t="s">
        <v>225</v>
      </c>
      <c r="W122" s="12" t="s">
        <v>226</v>
      </c>
      <c r="X122" s="12" t="s">
        <v>614</v>
      </c>
      <c r="Y122" s="12" t="s">
        <v>615</v>
      </c>
      <c r="Z122" s="12" t="s">
        <v>1088</v>
      </c>
      <c r="AA122" s="12" t="s">
        <v>1089</v>
      </c>
      <c r="AB122" s="12" t="s">
        <v>1080</v>
      </c>
      <c r="AC122" s="12" t="s">
        <v>1087</v>
      </c>
      <c r="AD122" s="12" t="s">
        <v>230</v>
      </c>
    </row>
    <row r="123" spans="1:30" ht="39" hidden="1" x14ac:dyDescent="0.25">
      <c r="A123" s="12" t="s">
        <v>213</v>
      </c>
      <c r="B123" s="12" t="s">
        <v>214</v>
      </c>
      <c r="C123" s="15" t="s">
        <v>19</v>
      </c>
      <c r="D123" s="12" t="s">
        <v>21</v>
      </c>
      <c r="E123" s="12" t="s">
        <v>232</v>
      </c>
      <c r="F123" s="12" t="s">
        <v>216</v>
      </c>
      <c r="G123" s="12"/>
      <c r="H123" s="12" t="s">
        <v>168</v>
      </c>
      <c r="I123" s="12" t="s">
        <v>218</v>
      </c>
      <c r="J123" s="12" t="s">
        <v>27</v>
      </c>
      <c r="K123" s="12" t="s">
        <v>1090</v>
      </c>
      <c r="L123" s="13">
        <v>44082</v>
      </c>
      <c r="M123" s="12" t="s">
        <v>1091</v>
      </c>
      <c r="N123" s="12" t="s">
        <v>1092</v>
      </c>
      <c r="O123" s="14">
        <v>30000000</v>
      </c>
      <c r="P123" s="12" t="s">
        <v>807</v>
      </c>
      <c r="Q123" s="12" t="s">
        <v>518</v>
      </c>
      <c r="R123" s="12" t="s">
        <v>134</v>
      </c>
      <c r="S123" s="12" t="s">
        <v>440</v>
      </c>
      <c r="T123" s="12" t="s">
        <v>266</v>
      </c>
      <c r="U123" s="12" t="s">
        <v>441</v>
      </c>
      <c r="V123" s="12" t="s">
        <v>225</v>
      </c>
      <c r="W123" s="12" t="s">
        <v>226</v>
      </c>
      <c r="X123" s="12" t="s">
        <v>442</v>
      </c>
      <c r="Y123" s="12" t="s">
        <v>443</v>
      </c>
      <c r="Z123" s="12" t="s">
        <v>1093</v>
      </c>
      <c r="AA123" s="12" t="s">
        <v>1094</v>
      </c>
      <c r="AB123" s="12" t="s">
        <v>1092</v>
      </c>
      <c r="AC123" s="12" t="s">
        <v>807</v>
      </c>
      <c r="AD123" s="12" t="s">
        <v>230</v>
      </c>
    </row>
    <row r="124" spans="1:30" hidden="1" x14ac:dyDescent="0.25">
      <c r="A124" s="12" t="s">
        <v>213</v>
      </c>
      <c r="B124" s="12" t="s">
        <v>214</v>
      </c>
      <c r="C124" s="15" t="s">
        <v>19</v>
      </c>
      <c r="D124" s="12" t="s">
        <v>21</v>
      </c>
      <c r="E124" s="12" t="s">
        <v>215</v>
      </c>
      <c r="F124" s="12" t="s">
        <v>216</v>
      </c>
      <c r="G124" s="12" t="s">
        <v>233</v>
      </c>
      <c r="H124" s="12" t="s">
        <v>234</v>
      </c>
      <c r="I124" s="12" t="s">
        <v>218</v>
      </c>
      <c r="J124" s="12" t="s">
        <v>22</v>
      </c>
      <c r="K124" s="12" t="s">
        <v>1095</v>
      </c>
      <c r="L124" s="13">
        <v>44085</v>
      </c>
      <c r="M124" s="12" t="s">
        <v>1096</v>
      </c>
      <c r="N124" s="12" t="s">
        <v>1097</v>
      </c>
      <c r="O124" s="14">
        <v>1490000</v>
      </c>
      <c r="P124" s="12" t="s">
        <v>1098</v>
      </c>
      <c r="Q124" s="12" t="s">
        <v>518</v>
      </c>
      <c r="R124" s="12" t="s">
        <v>135</v>
      </c>
      <c r="S124" s="12" t="s">
        <v>1099</v>
      </c>
      <c r="T124" s="12" t="s">
        <v>223</v>
      </c>
      <c r="U124" s="12" t="s">
        <v>1100</v>
      </c>
      <c r="V124" s="12" t="s">
        <v>225</v>
      </c>
      <c r="W124" s="12" t="s">
        <v>226</v>
      </c>
      <c r="X124" s="12" t="s">
        <v>1101</v>
      </c>
      <c r="Y124" s="12" t="s">
        <v>1102</v>
      </c>
      <c r="Z124" s="12" t="s">
        <v>1103</v>
      </c>
      <c r="AA124" s="12" t="s">
        <v>1104</v>
      </c>
      <c r="AB124" s="12" t="s">
        <v>1105</v>
      </c>
      <c r="AC124" s="12" t="s">
        <v>1098</v>
      </c>
      <c r="AD124" s="12" t="s">
        <v>230</v>
      </c>
    </row>
    <row r="125" spans="1:30" hidden="1" x14ac:dyDescent="0.25">
      <c r="A125" s="12" t="s">
        <v>213</v>
      </c>
      <c r="B125" s="12" t="s">
        <v>214</v>
      </c>
      <c r="C125" s="15" t="s">
        <v>19</v>
      </c>
      <c r="D125" s="12" t="s">
        <v>21</v>
      </c>
      <c r="E125" s="12" t="s">
        <v>215</v>
      </c>
      <c r="F125" s="12" t="s">
        <v>216</v>
      </c>
      <c r="G125" s="12" t="s">
        <v>251</v>
      </c>
      <c r="H125" s="12" t="s">
        <v>252</v>
      </c>
      <c r="I125" s="12" t="s">
        <v>218</v>
      </c>
      <c r="J125" s="12" t="s">
        <v>39</v>
      </c>
      <c r="K125" s="12" t="s">
        <v>1106</v>
      </c>
      <c r="L125" s="13">
        <v>44088</v>
      </c>
      <c r="M125" s="12" t="s">
        <v>1107</v>
      </c>
      <c r="N125" s="12" t="s">
        <v>1026</v>
      </c>
      <c r="O125" s="14">
        <v>3108000</v>
      </c>
      <c r="P125" s="12" t="s">
        <v>1108</v>
      </c>
      <c r="Q125" s="12" t="s">
        <v>518</v>
      </c>
      <c r="R125" s="12" t="s">
        <v>136</v>
      </c>
      <c r="S125" s="12" t="s">
        <v>1109</v>
      </c>
      <c r="T125" s="12" t="s">
        <v>223</v>
      </c>
      <c r="U125" s="12" t="s">
        <v>1110</v>
      </c>
      <c r="V125" s="12" t="s">
        <v>225</v>
      </c>
      <c r="W125" s="12" t="s">
        <v>226</v>
      </c>
      <c r="X125" s="12" t="s">
        <v>1111</v>
      </c>
      <c r="Y125" s="12" t="s">
        <v>1112</v>
      </c>
      <c r="Z125" s="12" t="s">
        <v>260</v>
      </c>
      <c r="AA125" s="12" t="s">
        <v>1113</v>
      </c>
      <c r="AB125" s="12" t="s">
        <v>1034</v>
      </c>
      <c r="AC125" s="12" t="s">
        <v>1108</v>
      </c>
      <c r="AD125" s="12" t="s">
        <v>230</v>
      </c>
    </row>
    <row r="126" spans="1:30" hidden="1" x14ac:dyDescent="0.25">
      <c r="A126" s="12" t="s">
        <v>213</v>
      </c>
      <c r="B126" s="12" t="s">
        <v>214</v>
      </c>
      <c r="C126" s="15" t="s">
        <v>19</v>
      </c>
      <c r="D126" s="12" t="s">
        <v>21</v>
      </c>
      <c r="E126" s="12" t="s">
        <v>215</v>
      </c>
      <c r="F126" s="12" t="s">
        <v>216</v>
      </c>
      <c r="G126" s="12" t="s">
        <v>233</v>
      </c>
      <c r="H126" s="12" t="s">
        <v>234</v>
      </c>
      <c r="I126" s="12" t="s">
        <v>218</v>
      </c>
      <c r="J126" s="12" t="s">
        <v>137</v>
      </c>
      <c r="K126" s="12" t="s">
        <v>1114</v>
      </c>
      <c r="L126" s="13">
        <v>44098</v>
      </c>
      <c r="M126" s="12" t="s">
        <v>1115</v>
      </c>
      <c r="N126" s="12" t="s">
        <v>1051</v>
      </c>
      <c r="O126" s="14">
        <v>2540000</v>
      </c>
      <c r="P126" s="12" t="s">
        <v>1116</v>
      </c>
      <c r="Q126" s="12" t="s">
        <v>518</v>
      </c>
      <c r="R126" s="12" t="s">
        <v>138</v>
      </c>
      <c r="S126" s="12" t="s">
        <v>1117</v>
      </c>
      <c r="T126" s="12" t="s">
        <v>223</v>
      </c>
      <c r="U126" s="12" t="s">
        <v>1118</v>
      </c>
      <c r="V126" s="12" t="s">
        <v>225</v>
      </c>
      <c r="W126" s="12" t="s">
        <v>226</v>
      </c>
      <c r="X126" s="12" t="s">
        <v>1119</v>
      </c>
      <c r="Y126" s="12" t="s">
        <v>1120</v>
      </c>
      <c r="Z126" s="12" t="s">
        <v>1121</v>
      </c>
      <c r="AA126" s="12" t="s">
        <v>1122</v>
      </c>
      <c r="AB126" s="12" t="s">
        <v>1041</v>
      </c>
      <c r="AC126" s="12" t="s">
        <v>1116</v>
      </c>
      <c r="AD126" s="12" t="s">
        <v>230</v>
      </c>
    </row>
    <row r="127" spans="1:30" hidden="1" x14ac:dyDescent="0.25">
      <c r="A127" s="12" t="s">
        <v>213</v>
      </c>
      <c r="B127" s="12" t="s">
        <v>214</v>
      </c>
      <c r="C127" s="15" t="s">
        <v>19</v>
      </c>
      <c r="D127" s="12" t="s">
        <v>21</v>
      </c>
      <c r="E127" s="12" t="s">
        <v>232</v>
      </c>
      <c r="F127" s="12" t="s">
        <v>216</v>
      </c>
      <c r="G127" s="12" t="s">
        <v>233</v>
      </c>
      <c r="H127" s="12" t="s">
        <v>234</v>
      </c>
      <c r="I127" s="12" t="s">
        <v>218</v>
      </c>
      <c r="J127" s="12" t="s">
        <v>27</v>
      </c>
      <c r="K127" s="12" t="s">
        <v>1123</v>
      </c>
      <c r="L127" s="13">
        <v>44098</v>
      </c>
      <c r="M127" s="12" t="s">
        <v>1124</v>
      </c>
      <c r="N127" s="12" t="s">
        <v>1105</v>
      </c>
      <c r="O127" s="14">
        <v>3600000</v>
      </c>
      <c r="P127" s="12" t="s">
        <v>1125</v>
      </c>
      <c r="Q127" s="12" t="s">
        <v>518</v>
      </c>
      <c r="R127" s="12" t="s">
        <v>139</v>
      </c>
      <c r="S127" s="12" t="s">
        <v>1126</v>
      </c>
      <c r="T127" s="12" t="s">
        <v>223</v>
      </c>
      <c r="U127" s="12" t="s">
        <v>1127</v>
      </c>
      <c r="V127" s="12" t="s">
        <v>225</v>
      </c>
      <c r="W127" s="12" t="s">
        <v>226</v>
      </c>
      <c r="X127" s="12" t="s">
        <v>1128</v>
      </c>
      <c r="Y127" s="12" t="s">
        <v>1129</v>
      </c>
      <c r="Z127" s="12" t="s">
        <v>572</v>
      </c>
      <c r="AA127" s="12" t="s">
        <v>1123</v>
      </c>
      <c r="AB127" s="12" t="s">
        <v>1130</v>
      </c>
      <c r="AC127" s="12" t="s">
        <v>1125</v>
      </c>
      <c r="AD127" s="12" t="s">
        <v>230</v>
      </c>
    </row>
    <row r="128" spans="1:30" hidden="1" x14ac:dyDescent="0.25">
      <c r="A128" s="12" t="s">
        <v>213</v>
      </c>
      <c r="B128" s="12" t="s">
        <v>214</v>
      </c>
      <c r="C128" s="15" t="s">
        <v>19</v>
      </c>
      <c r="D128" s="12" t="s">
        <v>21</v>
      </c>
      <c r="E128" s="12" t="s">
        <v>232</v>
      </c>
      <c r="F128" s="12" t="s">
        <v>216</v>
      </c>
      <c r="G128" s="12" t="s">
        <v>233</v>
      </c>
      <c r="H128" s="12" t="s">
        <v>234</v>
      </c>
      <c r="I128" s="12" t="s">
        <v>218</v>
      </c>
      <c r="J128" s="12" t="s">
        <v>27</v>
      </c>
      <c r="K128" s="12" t="s">
        <v>1131</v>
      </c>
      <c r="L128" s="13">
        <v>44098</v>
      </c>
      <c r="M128" s="12" t="s">
        <v>1132</v>
      </c>
      <c r="N128" s="12" t="s">
        <v>1105</v>
      </c>
      <c r="O128" s="14">
        <v>240000</v>
      </c>
      <c r="P128" s="12" t="s">
        <v>661</v>
      </c>
      <c r="Q128" s="12" t="s">
        <v>518</v>
      </c>
      <c r="R128" s="12" t="s">
        <v>140</v>
      </c>
      <c r="S128" s="12" t="s">
        <v>1126</v>
      </c>
      <c r="T128" s="12" t="s">
        <v>223</v>
      </c>
      <c r="U128" s="12" t="s">
        <v>1127</v>
      </c>
      <c r="V128" s="12" t="s">
        <v>225</v>
      </c>
      <c r="W128" s="12" t="s">
        <v>226</v>
      </c>
      <c r="X128" s="12" t="s">
        <v>1128</v>
      </c>
      <c r="Y128" s="12" t="s">
        <v>1129</v>
      </c>
      <c r="Z128" s="12" t="s">
        <v>572</v>
      </c>
      <c r="AA128" s="12" t="s">
        <v>1131</v>
      </c>
      <c r="AB128" s="12" t="s">
        <v>1130</v>
      </c>
      <c r="AC128" s="12" t="s">
        <v>661</v>
      </c>
      <c r="AD128" s="12" t="s">
        <v>230</v>
      </c>
    </row>
    <row r="129" spans="1:30" hidden="1" x14ac:dyDescent="0.25">
      <c r="A129" s="12" t="s">
        <v>213</v>
      </c>
      <c r="B129" s="12" t="s">
        <v>214</v>
      </c>
      <c r="C129" s="15" t="s">
        <v>19</v>
      </c>
      <c r="D129" s="12" t="s">
        <v>21</v>
      </c>
      <c r="E129" s="12" t="s">
        <v>232</v>
      </c>
      <c r="F129" s="12" t="s">
        <v>216</v>
      </c>
      <c r="G129" s="12" t="s">
        <v>233</v>
      </c>
      <c r="H129" s="12" t="s">
        <v>234</v>
      </c>
      <c r="I129" s="12" t="s">
        <v>218</v>
      </c>
      <c r="J129" s="12" t="s">
        <v>27</v>
      </c>
      <c r="K129" s="12" t="s">
        <v>1133</v>
      </c>
      <c r="L129" s="13">
        <v>44098</v>
      </c>
      <c r="M129" s="12" t="s">
        <v>1134</v>
      </c>
      <c r="N129" s="12" t="s">
        <v>1105</v>
      </c>
      <c r="O129" s="14">
        <v>2160000</v>
      </c>
      <c r="P129" s="12" t="s">
        <v>1135</v>
      </c>
      <c r="Q129" s="12" t="s">
        <v>518</v>
      </c>
      <c r="R129" s="12" t="s">
        <v>141</v>
      </c>
      <c r="S129" s="12" t="s">
        <v>1126</v>
      </c>
      <c r="T129" s="12" t="s">
        <v>223</v>
      </c>
      <c r="U129" s="12" t="s">
        <v>1127</v>
      </c>
      <c r="V129" s="12" t="s">
        <v>225</v>
      </c>
      <c r="W129" s="12" t="s">
        <v>226</v>
      </c>
      <c r="X129" s="12" t="s">
        <v>1128</v>
      </c>
      <c r="Y129" s="12" t="s">
        <v>1129</v>
      </c>
      <c r="Z129" s="12" t="s">
        <v>572</v>
      </c>
      <c r="AA129" s="12" t="s">
        <v>1133</v>
      </c>
      <c r="AB129" s="12" t="s">
        <v>1130</v>
      </c>
      <c r="AC129" s="12" t="s">
        <v>1135</v>
      </c>
      <c r="AD129" s="12" t="s">
        <v>230</v>
      </c>
    </row>
    <row r="130" spans="1:30" ht="39" hidden="1" x14ac:dyDescent="0.25">
      <c r="A130" s="12" t="s">
        <v>213</v>
      </c>
      <c r="B130" s="12" t="s">
        <v>214</v>
      </c>
      <c r="C130" s="15" t="s">
        <v>19</v>
      </c>
      <c r="D130" s="12" t="s">
        <v>21</v>
      </c>
      <c r="E130" s="12" t="s">
        <v>232</v>
      </c>
      <c r="F130" s="12" t="s">
        <v>216</v>
      </c>
      <c r="G130" s="12"/>
      <c r="H130" s="12" t="s">
        <v>217</v>
      </c>
      <c r="I130" s="12" t="s">
        <v>218</v>
      </c>
      <c r="J130" s="12" t="s">
        <v>27</v>
      </c>
      <c r="K130" s="12" t="s">
        <v>1136</v>
      </c>
      <c r="L130" s="13">
        <v>44097</v>
      </c>
      <c r="M130" s="12" t="s">
        <v>1137</v>
      </c>
      <c r="N130" s="12" t="s">
        <v>1041</v>
      </c>
      <c r="O130" s="14">
        <v>1831007</v>
      </c>
      <c r="P130" s="12" t="s">
        <v>1138</v>
      </c>
      <c r="Q130" s="12" t="s">
        <v>518</v>
      </c>
      <c r="R130" s="12" t="s">
        <v>142</v>
      </c>
      <c r="S130" s="12" t="s">
        <v>1139</v>
      </c>
      <c r="T130" s="12" t="s">
        <v>266</v>
      </c>
      <c r="U130" s="12" t="s">
        <v>1140</v>
      </c>
      <c r="V130" s="12" t="s">
        <v>225</v>
      </c>
      <c r="W130" s="12" t="s">
        <v>226</v>
      </c>
      <c r="X130" s="12" t="s">
        <v>1141</v>
      </c>
      <c r="Y130" s="12" t="s">
        <v>1142</v>
      </c>
      <c r="Z130" s="12" t="s">
        <v>1143</v>
      </c>
      <c r="AA130" s="12" t="s">
        <v>1144</v>
      </c>
      <c r="AB130" s="12" t="s">
        <v>1145</v>
      </c>
      <c r="AC130" s="12" t="s">
        <v>1138</v>
      </c>
      <c r="AD130" s="12" t="s">
        <v>230</v>
      </c>
    </row>
    <row r="131" spans="1:30" hidden="1" x14ac:dyDescent="0.25">
      <c r="A131" s="12" t="s">
        <v>213</v>
      </c>
      <c r="B131" s="15" t="s">
        <v>293</v>
      </c>
      <c r="C131" s="15" t="s">
        <v>20</v>
      </c>
      <c r="D131" s="15" t="s">
        <v>32</v>
      </c>
      <c r="E131" s="12" t="s">
        <v>232</v>
      </c>
      <c r="F131" s="12" t="s">
        <v>216</v>
      </c>
      <c r="G131" s="12" t="s">
        <v>233</v>
      </c>
      <c r="H131" s="12" t="s">
        <v>234</v>
      </c>
      <c r="I131" s="12" t="s">
        <v>218</v>
      </c>
      <c r="J131" s="12" t="s">
        <v>27</v>
      </c>
      <c r="K131" s="12" t="s">
        <v>1146</v>
      </c>
      <c r="L131" s="13">
        <v>44111</v>
      </c>
      <c r="M131" s="12" t="s">
        <v>1147</v>
      </c>
      <c r="N131" s="12" t="s">
        <v>1058</v>
      </c>
      <c r="O131" s="14">
        <v>1371370</v>
      </c>
      <c r="P131" s="12" t="s">
        <v>1148</v>
      </c>
      <c r="Q131" s="12" t="s">
        <v>518</v>
      </c>
      <c r="R131" s="12" t="s">
        <v>143</v>
      </c>
      <c r="S131" s="12" t="s">
        <v>1149</v>
      </c>
      <c r="T131" s="12" t="s">
        <v>223</v>
      </c>
      <c r="U131" s="12" t="s">
        <v>1150</v>
      </c>
      <c r="V131" s="12" t="s">
        <v>225</v>
      </c>
      <c r="W131" s="12" t="s">
        <v>226</v>
      </c>
      <c r="X131" s="12" t="s">
        <v>1151</v>
      </c>
      <c r="Y131" s="12" t="s">
        <v>1152</v>
      </c>
      <c r="Z131" s="12" t="s">
        <v>1153</v>
      </c>
      <c r="AA131" s="12" t="s">
        <v>805</v>
      </c>
      <c r="AB131" s="12" t="s">
        <v>1154</v>
      </c>
      <c r="AC131" s="12" t="s">
        <v>1148</v>
      </c>
      <c r="AD131" s="12" t="s">
        <v>219</v>
      </c>
    </row>
    <row r="132" spans="1:30" hidden="1" x14ac:dyDescent="0.25">
      <c r="A132" s="12" t="s">
        <v>213</v>
      </c>
      <c r="B132" s="15" t="s">
        <v>293</v>
      </c>
      <c r="C132" s="15" t="s">
        <v>20</v>
      </c>
      <c r="D132" s="15" t="s">
        <v>32</v>
      </c>
      <c r="E132" s="12" t="s">
        <v>232</v>
      </c>
      <c r="F132" s="12" t="s">
        <v>216</v>
      </c>
      <c r="G132" s="12" t="s">
        <v>233</v>
      </c>
      <c r="H132" s="12" t="s">
        <v>234</v>
      </c>
      <c r="I132" s="12" t="s">
        <v>218</v>
      </c>
      <c r="J132" s="12" t="s">
        <v>27</v>
      </c>
      <c r="K132" s="12" t="s">
        <v>1155</v>
      </c>
      <c r="L132" s="13">
        <v>44111</v>
      </c>
      <c r="M132" s="12" t="s">
        <v>1156</v>
      </c>
      <c r="N132" s="12" t="s">
        <v>1058</v>
      </c>
      <c r="O132" s="14">
        <v>512000</v>
      </c>
      <c r="P132" s="12" t="s">
        <v>1157</v>
      </c>
      <c r="Q132" s="12" t="s">
        <v>518</v>
      </c>
      <c r="R132" s="12" t="s">
        <v>144</v>
      </c>
      <c r="S132" s="12" t="s">
        <v>1158</v>
      </c>
      <c r="T132" s="12" t="s">
        <v>266</v>
      </c>
      <c r="U132" s="12" t="s">
        <v>1159</v>
      </c>
      <c r="V132" s="12" t="s">
        <v>225</v>
      </c>
      <c r="W132" s="12" t="s">
        <v>226</v>
      </c>
      <c r="X132" s="12" t="s">
        <v>1160</v>
      </c>
      <c r="Y132" s="12" t="s">
        <v>1161</v>
      </c>
      <c r="Z132" s="12" t="s">
        <v>1162</v>
      </c>
      <c r="AA132" s="12" t="s">
        <v>1163</v>
      </c>
      <c r="AB132" s="12" t="s">
        <v>1130</v>
      </c>
      <c r="AC132" s="12" t="s">
        <v>1157</v>
      </c>
      <c r="AD132" s="12" t="s">
        <v>219</v>
      </c>
    </row>
    <row r="133" spans="1:30" hidden="1" x14ac:dyDescent="0.25">
      <c r="A133" s="12" t="s">
        <v>213</v>
      </c>
      <c r="B133" s="15" t="s">
        <v>293</v>
      </c>
      <c r="C133" s="15" t="s">
        <v>20</v>
      </c>
      <c r="D133" s="15" t="s">
        <v>32</v>
      </c>
      <c r="E133" s="12" t="s">
        <v>232</v>
      </c>
      <c r="F133" s="12" t="s">
        <v>216</v>
      </c>
      <c r="G133" s="12" t="s">
        <v>233</v>
      </c>
      <c r="H133" s="12" t="s">
        <v>234</v>
      </c>
      <c r="I133" s="12" t="s">
        <v>218</v>
      </c>
      <c r="J133" s="12" t="s">
        <v>27</v>
      </c>
      <c r="K133" s="12" t="s">
        <v>1164</v>
      </c>
      <c r="L133" s="13">
        <v>44111</v>
      </c>
      <c r="M133" s="12" t="s">
        <v>1165</v>
      </c>
      <c r="N133" s="12" t="s">
        <v>1058</v>
      </c>
      <c r="O133" s="14">
        <v>88000</v>
      </c>
      <c r="P133" s="12" t="s">
        <v>1166</v>
      </c>
      <c r="Q133" s="12" t="s">
        <v>518</v>
      </c>
      <c r="R133" s="12" t="s">
        <v>145</v>
      </c>
      <c r="S133" s="12" t="s">
        <v>286</v>
      </c>
      <c r="T133" s="12" t="s">
        <v>223</v>
      </c>
      <c r="U133" s="12" t="s">
        <v>287</v>
      </c>
      <c r="V133" s="12" t="s">
        <v>225</v>
      </c>
      <c r="W133" s="12" t="s">
        <v>226</v>
      </c>
      <c r="X133" s="12" t="s">
        <v>288</v>
      </c>
      <c r="Y133" s="12" t="s">
        <v>289</v>
      </c>
      <c r="Z133" s="12" t="s">
        <v>1167</v>
      </c>
      <c r="AA133" s="12"/>
      <c r="AB133" s="12"/>
      <c r="AC133" s="12"/>
      <c r="AD133" s="12" t="s">
        <v>219</v>
      </c>
    </row>
    <row r="134" spans="1:30" hidden="1" x14ac:dyDescent="0.25">
      <c r="A134" s="12" t="s">
        <v>213</v>
      </c>
      <c r="B134" s="15" t="s">
        <v>293</v>
      </c>
      <c r="C134" s="15" t="s">
        <v>20</v>
      </c>
      <c r="D134" s="15" t="s">
        <v>32</v>
      </c>
      <c r="E134" s="12" t="s">
        <v>232</v>
      </c>
      <c r="F134" s="12" t="s">
        <v>216</v>
      </c>
      <c r="G134" s="12" t="s">
        <v>233</v>
      </c>
      <c r="H134" s="12" t="s">
        <v>234</v>
      </c>
      <c r="I134" s="12" t="s">
        <v>218</v>
      </c>
      <c r="J134" s="12" t="s">
        <v>27</v>
      </c>
      <c r="K134" s="12" t="s">
        <v>1168</v>
      </c>
      <c r="L134" s="13">
        <v>44111</v>
      </c>
      <c r="M134" s="12" t="s">
        <v>1169</v>
      </c>
      <c r="N134" s="12" t="s">
        <v>1058</v>
      </c>
      <c r="O134" s="14">
        <v>72000</v>
      </c>
      <c r="P134" s="12" t="s">
        <v>1170</v>
      </c>
      <c r="Q134" s="12" t="s">
        <v>518</v>
      </c>
      <c r="R134" s="12" t="s">
        <v>146</v>
      </c>
      <c r="S134" s="12" t="s">
        <v>286</v>
      </c>
      <c r="T134" s="12" t="s">
        <v>223</v>
      </c>
      <c r="U134" s="12" t="s">
        <v>287</v>
      </c>
      <c r="V134" s="12" t="s">
        <v>225</v>
      </c>
      <c r="W134" s="12" t="s">
        <v>226</v>
      </c>
      <c r="X134" s="12" t="s">
        <v>288</v>
      </c>
      <c r="Y134" s="12" t="s">
        <v>289</v>
      </c>
      <c r="Z134" s="12" t="s">
        <v>1171</v>
      </c>
      <c r="AA134" s="12" t="s">
        <v>1172</v>
      </c>
      <c r="AB134" s="12" t="s">
        <v>1154</v>
      </c>
      <c r="AC134" s="12" t="s">
        <v>1170</v>
      </c>
      <c r="AD134" s="12" t="s">
        <v>219</v>
      </c>
    </row>
    <row r="135" spans="1:30" hidden="1" x14ac:dyDescent="0.25">
      <c r="A135" s="12" t="s">
        <v>213</v>
      </c>
      <c r="B135" s="15" t="s">
        <v>293</v>
      </c>
      <c r="C135" s="15" t="s">
        <v>20</v>
      </c>
      <c r="D135" s="15" t="s">
        <v>32</v>
      </c>
      <c r="E135" s="12" t="s">
        <v>232</v>
      </c>
      <c r="F135" s="12" t="s">
        <v>216</v>
      </c>
      <c r="G135" s="12" t="s">
        <v>233</v>
      </c>
      <c r="H135" s="12" t="s">
        <v>234</v>
      </c>
      <c r="I135" s="12" t="s">
        <v>218</v>
      </c>
      <c r="J135" s="12" t="s">
        <v>27</v>
      </c>
      <c r="K135" s="12" t="s">
        <v>1173</v>
      </c>
      <c r="L135" s="13">
        <v>44111</v>
      </c>
      <c r="M135" s="12" t="s">
        <v>1174</v>
      </c>
      <c r="N135" s="12" t="s">
        <v>1058</v>
      </c>
      <c r="O135" s="14">
        <v>477000</v>
      </c>
      <c r="P135" s="12" t="s">
        <v>1175</v>
      </c>
      <c r="Q135" s="12" t="s">
        <v>518</v>
      </c>
      <c r="R135" s="12" t="s">
        <v>147</v>
      </c>
      <c r="S135" s="12" t="s">
        <v>286</v>
      </c>
      <c r="T135" s="12" t="s">
        <v>223</v>
      </c>
      <c r="U135" s="12" t="s">
        <v>287</v>
      </c>
      <c r="V135" s="12" t="s">
        <v>225</v>
      </c>
      <c r="W135" s="12" t="s">
        <v>226</v>
      </c>
      <c r="X135" s="12" t="s">
        <v>288</v>
      </c>
      <c r="Y135" s="12" t="s">
        <v>289</v>
      </c>
      <c r="Z135" s="12" t="s">
        <v>1176</v>
      </c>
      <c r="AA135" s="12" t="s">
        <v>1177</v>
      </c>
      <c r="AB135" s="12" t="s">
        <v>1178</v>
      </c>
      <c r="AC135" s="12" t="s">
        <v>1175</v>
      </c>
      <c r="AD135" s="12" t="s">
        <v>219</v>
      </c>
    </row>
    <row r="136" spans="1:30" ht="26.25" hidden="1" x14ac:dyDescent="0.25">
      <c r="A136" s="12" t="s">
        <v>213</v>
      </c>
      <c r="B136" s="15" t="s">
        <v>293</v>
      </c>
      <c r="C136" s="15" t="s">
        <v>20</v>
      </c>
      <c r="D136" s="15" t="s">
        <v>32</v>
      </c>
      <c r="E136" s="12" t="s">
        <v>232</v>
      </c>
      <c r="F136" s="12" t="s">
        <v>216</v>
      </c>
      <c r="G136" s="12" t="s">
        <v>233</v>
      </c>
      <c r="H136" s="12" t="s">
        <v>234</v>
      </c>
      <c r="I136" s="12" t="s">
        <v>218</v>
      </c>
      <c r="J136" s="12" t="s">
        <v>27</v>
      </c>
      <c r="K136" s="12" t="s">
        <v>1179</v>
      </c>
      <c r="L136" s="13">
        <v>44111</v>
      </c>
      <c r="M136" s="12" t="s">
        <v>1180</v>
      </c>
      <c r="N136" s="12" t="s">
        <v>1058</v>
      </c>
      <c r="O136" s="14">
        <v>1869900</v>
      </c>
      <c r="P136" s="12" t="s">
        <v>1181</v>
      </c>
      <c r="Q136" s="12" t="s">
        <v>518</v>
      </c>
      <c r="R136" s="12" t="s">
        <v>148</v>
      </c>
      <c r="S136" s="12" t="s">
        <v>568</v>
      </c>
      <c r="T136" s="12" t="s">
        <v>223</v>
      </c>
      <c r="U136" s="12" t="s">
        <v>569</v>
      </c>
      <c r="V136" s="12" t="s">
        <v>225</v>
      </c>
      <c r="W136" s="12" t="s">
        <v>226</v>
      </c>
      <c r="X136" s="12" t="s">
        <v>570</v>
      </c>
      <c r="Y136" s="12" t="s">
        <v>571</v>
      </c>
      <c r="Z136" s="12" t="s">
        <v>1182</v>
      </c>
      <c r="AA136" s="12"/>
      <c r="AB136" s="12"/>
      <c r="AC136" s="12"/>
      <c r="AD136" s="12" t="s">
        <v>219</v>
      </c>
    </row>
    <row r="137" spans="1:30" hidden="1" x14ac:dyDescent="0.25">
      <c r="A137" s="12" t="s">
        <v>213</v>
      </c>
      <c r="B137" s="15" t="s">
        <v>293</v>
      </c>
      <c r="C137" s="15" t="s">
        <v>20</v>
      </c>
      <c r="D137" s="15" t="s">
        <v>32</v>
      </c>
      <c r="E137" s="12" t="s">
        <v>232</v>
      </c>
      <c r="F137" s="12" t="s">
        <v>216</v>
      </c>
      <c r="G137" s="12" t="s">
        <v>233</v>
      </c>
      <c r="H137" s="12" t="s">
        <v>234</v>
      </c>
      <c r="I137" s="12" t="s">
        <v>218</v>
      </c>
      <c r="J137" s="12" t="s">
        <v>24</v>
      </c>
      <c r="K137" s="12" t="s">
        <v>1183</v>
      </c>
      <c r="L137" s="13">
        <v>44112</v>
      </c>
      <c r="M137" s="12" t="s">
        <v>1184</v>
      </c>
      <c r="N137" s="12" t="s">
        <v>1185</v>
      </c>
      <c r="O137" s="14">
        <v>2980780</v>
      </c>
      <c r="P137" s="12" t="s">
        <v>1186</v>
      </c>
      <c r="Q137" s="12" t="s">
        <v>518</v>
      </c>
      <c r="R137" s="12" t="s">
        <v>149</v>
      </c>
      <c r="S137" s="12" t="s">
        <v>536</v>
      </c>
      <c r="T137" s="12" t="s">
        <v>266</v>
      </c>
      <c r="U137" s="12" t="s">
        <v>537</v>
      </c>
      <c r="V137" s="12" t="s">
        <v>225</v>
      </c>
      <c r="W137" s="12" t="s">
        <v>226</v>
      </c>
      <c r="X137" s="12" t="s">
        <v>268</v>
      </c>
      <c r="Y137" s="12" t="s">
        <v>538</v>
      </c>
      <c r="Z137" s="12" t="s">
        <v>1187</v>
      </c>
      <c r="AA137" s="12" t="s">
        <v>1188</v>
      </c>
      <c r="AB137" s="12" t="s">
        <v>1189</v>
      </c>
      <c r="AC137" s="12" t="s">
        <v>1186</v>
      </c>
      <c r="AD137" s="12" t="s">
        <v>219</v>
      </c>
    </row>
    <row r="138" spans="1:30" ht="26.25" hidden="1" x14ac:dyDescent="0.25">
      <c r="A138" s="12" t="s">
        <v>213</v>
      </c>
      <c r="B138" s="15" t="s">
        <v>293</v>
      </c>
      <c r="C138" s="15" t="s">
        <v>20</v>
      </c>
      <c r="D138" s="15" t="s">
        <v>32</v>
      </c>
      <c r="E138" s="12" t="s">
        <v>232</v>
      </c>
      <c r="F138" s="12" t="s">
        <v>216</v>
      </c>
      <c r="G138" s="12" t="s">
        <v>233</v>
      </c>
      <c r="H138" s="12" t="s">
        <v>234</v>
      </c>
      <c r="I138" s="12" t="s">
        <v>218</v>
      </c>
      <c r="J138" s="12" t="s">
        <v>24</v>
      </c>
      <c r="K138" s="12" t="s">
        <v>1190</v>
      </c>
      <c r="L138" s="13">
        <v>44114</v>
      </c>
      <c r="M138" s="12" t="s">
        <v>1191</v>
      </c>
      <c r="N138" s="12" t="s">
        <v>1189</v>
      </c>
      <c r="O138" s="14">
        <v>3251760</v>
      </c>
      <c r="P138" s="12" t="s">
        <v>1192</v>
      </c>
      <c r="Q138" s="12" t="s">
        <v>518</v>
      </c>
      <c r="R138" s="12" t="s">
        <v>150</v>
      </c>
      <c r="S138" s="12" t="s">
        <v>1193</v>
      </c>
      <c r="T138" s="12" t="s">
        <v>266</v>
      </c>
      <c r="U138" s="12" t="s">
        <v>1194</v>
      </c>
      <c r="V138" s="12" t="s">
        <v>225</v>
      </c>
      <c r="W138" s="12" t="s">
        <v>226</v>
      </c>
      <c r="X138" s="12" t="s">
        <v>268</v>
      </c>
      <c r="Y138" s="12" t="s">
        <v>1195</v>
      </c>
      <c r="Z138" s="12" t="s">
        <v>539</v>
      </c>
      <c r="AA138" s="12" t="s">
        <v>1196</v>
      </c>
      <c r="AB138" s="12" t="s">
        <v>1197</v>
      </c>
      <c r="AC138" s="12" t="s">
        <v>1192</v>
      </c>
      <c r="AD138" s="12" t="s">
        <v>219</v>
      </c>
    </row>
    <row r="139" spans="1:30" hidden="1" x14ac:dyDescent="0.25">
      <c r="A139" s="12" t="s">
        <v>213</v>
      </c>
      <c r="B139" s="15" t="s">
        <v>293</v>
      </c>
      <c r="C139" s="15" t="s">
        <v>20</v>
      </c>
      <c r="D139" s="15" t="s">
        <v>32</v>
      </c>
      <c r="E139" s="12" t="s">
        <v>232</v>
      </c>
      <c r="F139" s="12" t="s">
        <v>216</v>
      </c>
      <c r="G139" s="12" t="s">
        <v>233</v>
      </c>
      <c r="H139" s="12" t="s">
        <v>234</v>
      </c>
      <c r="I139" s="12" t="s">
        <v>218</v>
      </c>
      <c r="J139" s="12" t="s">
        <v>27</v>
      </c>
      <c r="K139" s="12" t="s">
        <v>1198</v>
      </c>
      <c r="L139" s="13">
        <v>44118</v>
      </c>
      <c r="M139" s="12" t="s">
        <v>1199</v>
      </c>
      <c r="N139" s="12" t="s">
        <v>1200</v>
      </c>
      <c r="O139" s="14">
        <v>232000</v>
      </c>
      <c r="P139" s="12" t="s">
        <v>1201</v>
      </c>
      <c r="Q139" s="12" t="s">
        <v>518</v>
      </c>
      <c r="R139" s="12" t="s">
        <v>151</v>
      </c>
      <c r="S139" s="12" t="s">
        <v>592</v>
      </c>
      <c r="T139" s="12" t="s">
        <v>223</v>
      </c>
      <c r="U139" s="12" t="s">
        <v>593</v>
      </c>
      <c r="V139" s="12" t="s">
        <v>225</v>
      </c>
      <c r="W139" s="12" t="s">
        <v>226</v>
      </c>
      <c r="X139" s="12" t="s">
        <v>594</v>
      </c>
      <c r="Y139" s="12" t="s">
        <v>1038</v>
      </c>
      <c r="Z139" s="12" t="s">
        <v>1202</v>
      </c>
      <c r="AA139" s="12"/>
      <c r="AB139" s="12"/>
      <c r="AC139" s="12"/>
      <c r="AD139" s="12" t="s">
        <v>219</v>
      </c>
    </row>
    <row r="140" spans="1:30" ht="26.25" hidden="1" x14ac:dyDescent="0.25">
      <c r="A140" s="12" t="s">
        <v>213</v>
      </c>
      <c r="B140" s="15" t="s">
        <v>293</v>
      </c>
      <c r="C140" s="15" t="s">
        <v>20</v>
      </c>
      <c r="D140" s="15" t="s">
        <v>32</v>
      </c>
      <c r="E140" s="12" t="s">
        <v>232</v>
      </c>
      <c r="F140" s="12" t="s">
        <v>216</v>
      </c>
      <c r="G140" s="12" t="s">
        <v>233</v>
      </c>
      <c r="H140" s="12" t="s">
        <v>234</v>
      </c>
      <c r="I140" s="12" t="s">
        <v>218</v>
      </c>
      <c r="J140" s="12" t="s">
        <v>27</v>
      </c>
      <c r="K140" s="12" t="s">
        <v>1203</v>
      </c>
      <c r="L140" s="13">
        <v>44120</v>
      </c>
      <c r="M140" s="12" t="s">
        <v>1204</v>
      </c>
      <c r="N140" s="12" t="s">
        <v>1154</v>
      </c>
      <c r="O140" s="14">
        <v>3840000</v>
      </c>
      <c r="P140" s="12" t="s">
        <v>1205</v>
      </c>
      <c r="Q140" s="12" t="s">
        <v>518</v>
      </c>
      <c r="R140" s="12" t="s">
        <v>152</v>
      </c>
      <c r="S140" s="12" t="s">
        <v>889</v>
      </c>
      <c r="T140" s="12" t="s">
        <v>223</v>
      </c>
      <c r="U140" s="12" t="s">
        <v>890</v>
      </c>
      <c r="V140" s="12" t="s">
        <v>225</v>
      </c>
      <c r="W140" s="12" t="s">
        <v>226</v>
      </c>
      <c r="X140" s="12" t="s">
        <v>891</v>
      </c>
      <c r="Y140" s="12" t="s">
        <v>892</v>
      </c>
      <c r="Z140" s="12" t="s">
        <v>1206</v>
      </c>
      <c r="AA140" s="12" t="s">
        <v>1207</v>
      </c>
      <c r="AB140" s="12" t="s">
        <v>1208</v>
      </c>
      <c r="AC140" s="12" t="s">
        <v>1205</v>
      </c>
      <c r="AD140" s="12" t="s">
        <v>219</v>
      </c>
    </row>
    <row r="141" spans="1:30" hidden="1" x14ac:dyDescent="0.25">
      <c r="A141" s="12" t="s">
        <v>213</v>
      </c>
      <c r="B141" s="15" t="s">
        <v>293</v>
      </c>
      <c r="C141" s="15" t="s">
        <v>20</v>
      </c>
      <c r="D141" s="15" t="s">
        <v>32</v>
      </c>
      <c r="E141" s="12" t="s">
        <v>232</v>
      </c>
      <c r="F141" s="12" t="s">
        <v>216</v>
      </c>
      <c r="G141" s="12" t="s">
        <v>251</v>
      </c>
      <c r="H141" s="12" t="s">
        <v>252</v>
      </c>
      <c r="I141" s="12" t="s">
        <v>218</v>
      </c>
      <c r="J141" s="12" t="s">
        <v>27</v>
      </c>
      <c r="K141" s="12" t="s">
        <v>1209</v>
      </c>
      <c r="L141" s="13">
        <v>44126</v>
      </c>
      <c r="M141" s="12" t="s">
        <v>1210</v>
      </c>
      <c r="N141" s="12" t="s">
        <v>1211</v>
      </c>
      <c r="O141" s="14">
        <v>36800000</v>
      </c>
      <c r="P141" s="12" t="s">
        <v>1212</v>
      </c>
      <c r="Q141" s="12" t="s">
        <v>518</v>
      </c>
      <c r="R141" s="12" t="s">
        <v>153</v>
      </c>
      <c r="S141" s="12" t="s">
        <v>1213</v>
      </c>
      <c r="T141" s="12" t="s">
        <v>223</v>
      </c>
      <c r="U141" s="12" t="s">
        <v>1214</v>
      </c>
      <c r="V141" s="12" t="s">
        <v>225</v>
      </c>
      <c r="W141" s="12" t="s">
        <v>226</v>
      </c>
      <c r="X141" s="12" t="s">
        <v>847</v>
      </c>
      <c r="Y141" s="12" t="s">
        <v>1215</v>
      </c>
      <c r="Z141" s="12" t="s">
        <v>260</v>
      </c>
      <c r="AA141" s="12" t="s">
        <v>1216</v>
      </c>
      <c r="AB141" s="12" t="s">
        <v>1217</v>
      </c>
      <c r="AC141" s="12" t="s">
        <v>1212</v>
      </c>
      <c r="AD141" s="12" t="s">
        <v>219</v>
      </c>
    </row>
    <row r="142" spans="1:30" hidden="1" x14ac:dyDescent="0.25">
      <c r="A142" s="12" t="s">
        <v>213</v>
      </c>
      <c r="B142" s="12" t="s">
        <v>214</v>
      </c>
      <c r="C142" s="15" t="s">
        <v>20</v>
      </c>
      <c r="D142" s="12" t="s">
        <v>21</v>
      </c>
      <c r="E142" s="12" t="s">
        <v>232</v>
      </c>
      <c r="F142" s="12" t="s">
        <v>216</v>
      </c>
      <c r="G142" s="12" t="s">
        <v>233</v>
      </c>
      <c r="H142" s="12" t="s">
        <v>234</v>
      </c>
      <c r="I142" s="12" t="s">
        <v>218</v>
      </c>
      <c r="J142" s="12" t="s">
        <v>27</v>
      </c>
      <c r="K142" s="12" t="s">
        <v>1218</v>
      </c>
      <c r="L142" s="13">
        <v>44105</v>
      </c>
      <c r="M142" s="12" t="s">
        <v>1219</v>
      </c>
      <c r="N142" s="12" t="s">
        <v>1220</v>
      </c>
      <c r="O142" s="14">
        <v>4500000</v>
      </c>
      <c r="P142" s="12" t="s">
        <v>1221</v>
      </c>
      <c r="Q142" s="12" t="s">
        <v>518</v>
      </c>
      <c r="R142" s="12" t="s">
        <v>154</v>
      </c>
      <c r="S142" s="12" t="s">
        <v>1222</v>
      </c>
      <c r="T142" s="12" t="s">
        <v>223</v>
      </c>
      <c r="U142" s="12" t="s">
        <v>1223</v>
      </c>
      <c r="V142" s="12" t="s">
        <v>225</v>
      </c>
      <c r="W142" s="12" t="s">
        <v>226</v>
      </c>
      <c r="X142" s="12" t="s">
        <v>227</v>
      </c>
      <c r="Y142" s="12" t="s">
        <v>1224</v>
      </c>
      <c r="Z142" s="12" t="s">
        <v>1225</v>
      </c>
      <c r="AA142" s="12"/>
      <c r="AB142" s="12"/>
      <c r="AC142" s="12"/>
      <c r="AD142" s="12" t="s">
        <v>230</v>
      </c>
    </row>
    <row r="143" spans="1:30" ht="26.25" hidden="1" x14ac:dyDescent="0.25">
      <c r="A143" s="12" t="s">
        <v>213</v>
      </c>
      <c r="B143" s="12" t="s">
        <v>214</v>
      </c>
      <c r="C143" s="15" t="s">
        <v>20</v>
      </c>
      <c r="D143" s="12" t="s">
        <v>21</v>
      </c>
      <c r="E143" s="12" t="s">
        <v>232</v>
      </c>
      <c r="F143" s="12" t="s">
        <v>216</v>
      </c>
      <c r="G143" s="12"/>
      <c r="H143" s="12" t="s">
        <v>217</v>
      </c>
      <c r="I143" s="12" t="s">
        <v>218</v>
      </c>
      <c r="J143" s="12" t="s">
        <v>155</v>
      </c>
      <c r="K143" s="12" t="s">
        <v>1226</v>
      </c>
      <c r="L143" s="13">
        <v>44105</v>
      </c>
      <c r="M143" s="12" t="s">
        <v>1227</v>
      </c>
      <c r="N143" s="12" t="s">
        <v>1220</v>
      </c>
      <c r="O143" s="14">
        <v>4500000</v>
      </c>
      <c r="P143" s="12" t="s">
        <v>1221</v>
      </c>
      <c r="Q143" s="12" t="s">
        <v>518</v>
      </c>
      <c r="R143" s="12" t="s">
        <v>156</v>
      </c>
      <c r="S143" s="12" t="s">
        <v>1228</v>
      </c>
      <c r="T143" s="12" t="s">
        <v>266</v>
      </c>
      <c r="U143" s="12" t="s">
        <v>1229</v>
      </c>
      <c r="V143" s="12" t="s">
        <v>225</v>
      </c>
      <c r="W143" s="12" t="s">
        <v>226</v>
      </c>
      <c r="X143" s="12" t="s">
        <v>580</v>
      </c>
      <c r="Y143" s="12" t="s">
        <v>1230</v>
      </c>
      <c r="Z143" s="12" t="s">
        <v>1231</v>
      </c>
      <c r="AA143" s="12" t="s">
        <v>1226</v>
      </c>
      <c r="AB143" s="12" t="s">
        <v>1145</v>
      </c>
      <c r="AC143" s="12" t="s">
        <v>1221</v>
      </c>
      <c r="AD143" s="12" t="s">
        <v>230</v>
      </c>
    </row>
    <row r="144" spans="1:30" ht="26.25" hidden="1" x14ac:dyDescent="0.25">
      <c r="A144" s="12" t="s">
        <v>213</v>
      </c>
      <c r="B144" s="12" t="s">
        <v>214</v>
      </c>
      <c r="C144" s="15" t="s">
        <v>19</v>
      </c>
      <c r="D144" s="12" t="s">
        <v>21</v>
      </c>
      <c r="E144" s="12" t="s">
        <v>215</v>
      </c>
      <c r="F144" s="12" t="s">
        <v>216</v>
      </c>
      <c r="G144" s="12"/>
      <c r="H144" s="12" t="s">
        <v>168</v>
      </c>
      <c r="I144" s="12" t="s">
        <v>218</v>
      </c>
      <c r="J144" s="12" t="s">
        <v>22</v>
      </c>
      <c r="K144" s="12" t="s">
        <v>1232</v>
      </c>
      <c r="L144" s="13">
        <v>44100</v>
      </c>
      <c r="M144" s="12" t="s">
        <v>1233</v>
      </c>
      <c r="N144" s="12" t="s">
        <v>1220</v>
      </c>
      <c r="O144" s="14">
        <v>1452000</v>
      </c>
      <c r="P144" s="12" t="s">
        <v>1234</v>
      </c>
      <c r="Q144" s="12" t="s">
        <v>1235</v>
      </c>
      <c r="R144" s="12" t="s">
        <v>157</v>
      </c>
      <c r="S144" s="12" t="s">
        <v>1236</v>
      </c>
      <c r="T144" s="12" t="s">
        <v>266</v>
      </c>
      <c r="U144" s="12" t="s">
        <v>1237</v>
      </c>
      <c r="V144" s="12" t="s">
        <v>225</v>
      </c>
      <c r="W144" s="12" t="s">
        <v>226</v>
      </c>
      <c r="X144" s="12" t="s">
        <v>901</v>
      </c>
      <c r="Y144" s="12" t="s">
        <v>1238</v>
      </c>
      <c r="Z144" s="12" t="s">
        <v>1239</v>
      </c>
      <c r="AA144" s="12"/>
      <c r="AB144" s="12"/>
      <c r="AC144" s="12"/>
      <c r="AD144" s="12" t="s">
        <v>230</v>
      </c>
    </row>
    <row r="145" spans="1:30" ht="39" hidden="1" x14ac:dyDescent="0.25">
      <c r="A145" s="12" t="s">
        <v>213</v>
      </c>
      <c r="B145" s="12" t="s">
        <v>214</v>
      </c>
      <c r="C145" s="15" t="s">
        <v>19</v>
      </c>
      <c r="D145" s="12" t="s">
        <v>21</v>
      </c>
      <c r="E145" s="12" t="s">
        <v>232</v>
      </c>
      <c r="F145" s="12" t="s">
        <v>216</v>
      </c>
      <c r="G145" s="12"/>
      <c r="H145" s="12" t="s">
        <v>168</v>
      </c>
      <c r="I145" s="12" t="s">
        <v>218</v>
      </c>
      <c r="J145" s="12" t="s">
        <v>27</v>
      </c>
      <c r="K145" s="12" t="s">
        <v>1240</v>
      </c>
      <c r="L145" s="13">
        <v>44103</v>
      </c>
      <c r="M145" s="12" t="s">
        <v>1241</v>
      </c>
      <c r="N145" s="12" t="s">
        <v>1058</v>
      </c>
      <c r="O145" s="14">
        <v>21000000</v>
      </c>
      <c r="P145" s="12" t="s">
        <v>1087</v>
      </c>
      <c r="Q145" s="12" t="s">
        <v>518</v>
      </c>
      <c r="R145" s="12" t="s">
        <v>158</v>
      </c>
      <c r="S145" s="12" t="s">
        <v>612</v>
      </c>
      <c r="T145" s="12" t="s">
        <v>266</v>
      </c>
      <c r="U145" s="12" t="s">
        <v>613</v>
      </c>
      <c r="V145" s="12" t="s">
        <v>225</v>
      </c>
      <c r="W145" s="12" t="s">
        <v>226</v>
      </c>
      <c r="X145" s="12" t="s">
        <v>614</v>
      </c>
      <c r="Y145" s="12" t="s">
        <v>615</v>
      </c>
      <c r="Z145" s="12" t="s">
        <v>1242</v>
      </c>
      <c r="AA145" s="12" t="s">
        <v>1243</v>
      </c>
      <c r="AB145" s="12" t="s">
        <v>1185</v>
      </c>
      <c r="AC145" s="12" t="s">
        <v>1087</v>
      </c>
      <c r="AD145" s="12" t="s">
        <v>230</v>
      </c>
    </row>
    <row r="146" spans="1:30" ht="26.25" hidden="1" x14ac:dyDescent="0.25">
      <c r="A146" s="12" t="s">
        <v>213</v>
      </c>
      <c r="B146" s="12" t="s">
        <v>214</v>
      </c>
      <c r="C146" s="15" t="s">
        <v>20</v>
      </c>
      <c r="D146" s="12" t="s">
        <v>21</v>
      </c>
      <c r="E146" s="12" t="s">
        <v>215</v>
      </c>
      <c r="F146" s="12" t="s">
        <v>216</v>
      </c>
      <c r="G146" s="12" t="s">
        <v>233</v>
      </c>
      <c r="H146" s="12" t="s">
        <v>234</v>
      </c>
      <c r="I146" s="12" t="s">
        <v>218</v>
      </c>
      <c r="J146" s="12" t="s">
        <v>22</v>
      </c>
      <c r="K146" s="12" t="s">
        <v>1244</v>
      </c>
      <c r="L146" s="13">
        <v>44113</v>
      </c>
      <c r="M146" s="12" t="s">
        <v>1245</v>
      </c>
      <c r="N146" s="12" t="s">
        <v>1145</v>
      </c>
      <c r="O146" s="14">
        <v>2999000</v>
      </c>
      <c r="P146" s="12" t="s">
        <v>1246</v>
      </c>
      <c r="Q146" s="12" t="s">
        <v>518</v>
      </c>
      <c r="R146" s="12" t="s">
        <v>159</v>
      </c>
      <c r="S146" s="12" t="s">
        <v>1247</v>
      </c>
      <c r="T146" s="12" t="s">
        <v>223</v>
      </c>
      <c r="U146" s="12" t="s">
        <v>1248</v>
      </c>
      <c r="V146" s="12" t="s">
        <v>225</v>
      </c>
      <c r="W146" s="12" t="s">
        <v>226</v>
      </c>
      <c r="X146" s="12" t="s">
        <v>1249</v>
      </c>
      <c r="Y146" s="12" t="s">
        <v>1250</v>
      </c>
      <c r="Z146" s="12" t="s">
        <v>1251</v>
      </c>
      <c r="AA146" s="12"/>
      <c r="AB146" s="12"/>
      <c r="AC146" s="12"/>
      <c r="AD146" s="12" t="s">
        <v>230</v>
      </c>
    </row>
    <row r="147" spans="1:30" ht="26.25" hidden="1" x14ac:dyDescent="0.25">
      <c r="A147" s="12" t="s">
        <v>213</v>
      </c>
      <c r="B147" s="12" t="s">
        <v>214</v>
      </c>
      <c r="C147" s="15" t="s">
        <v>20</v>
      </c>
      <c r="D147" s="12" t="s">
        <v>21</v>
      </c>
      <c r="E147" s="12" t="s">
        <v>215</v>
      </c>
      <c r="F147" s="12" t="s">
        <v>216</v>
      </c>
      <c r="G147" s="12" t="s">
        <v>233</v>
      </c>
      <c r="H147" s="12" t="s">
        <v>234</v>
      </c>
      <c r="I147" s="12" t="s">
        <v>218</v>
      </c>
      <c r="J147" s="12" t="s">
        <v>22</v>
      </c>
      <c r="K147" s="12" t="s">
        <v>1252</v>
      </c>
      <c r="L147" s="13">
        <v>44113</v>
      </c>
      <c r="M147" s="12" t="s">
        <v>1253</v>
      </c>
      <c r="N147" s="12" t="s">
        <v>1145</v>
      </c>
      <c r="O147" s="14">
        <v>2995000</v>
      </c>
      <c r="P147" s="12" t="s">
        <v>1254</v>
      </c>
      <c r="Q147" s="12" t="s">
        <v>518</v>
      </c>
      <c r="R147" s="12" t="s">
        <v>160</v>
      </c>
      <c r="S147" s="12" t="s">
        <v>1247</v>
      </c>
      <c r="T147" s="12" t="s">
        <v>223</v>
      </c>
      <c r="U147" s="12" t="s">
        <v>1248</v>
      </c>
      <c r="V147" s="12" t="s">
        <v>225</v>
      </c>
      <c r="W147" s="12" t="s">
        <v>226</v>
      </c>
      <c r="X147" s="12" t="s">
        <v>1249</v>
      </c>
      <c r="Y147" s="12" t="s">
        <v>1250</v>
      </c>
      <c r="Z147" s="12" t="s">
        <v>1251</v>
      </c>
      <c r="AA147" s="12"/>
      <c r="AB147" s="12"/>
      <c r="AC147" s="12"/>
      <c r="AD147" s="12" t="s">
        <v>230</v>
      </c>
    </row>
    <row r="148" spans="1:30" hidden="1" x14ac:dyDescent="0.25">
      <c r="A148" s="12" t="s">
        <v>213</v>
      </c>
      <c r="B148" s="12" t="s">
        <v>214</v>
      </c>
      <c r="C148" s="15" t="s">
        <v>20</v>
      </c>
      <c r="D148" s="12" t="s">
        <v>21</v>
      </c>
      <c r="E148" s="12" t="s">
        <v>232</v>
      </c>
      <c r="F148" s="12" t="s">
        <v>216</v>
      </c>
      <c r="G148" s="12" t="s">
        <v>233</v>
      </c>
      <c r="H148" s="12" t="s">
        <v>234</v>
      </c>
      <c r="I148" s="12" t="s">
        <v>218</v>
      </c>
      <c r="J148" s="12" t="s">
        <v>27</v>
      </c>
      <c r="K148" s="12" t="s">
        <v>1255</v>
      </c>
      <c r="L148" s="13">
        <v>44113</v>
      </c>
      <c r="M148" s="12" t="s">
        <v>1256</v>
      </c>
      <c r="N148" s="12" t="s">
        <v>1145</v>
      </c>
      <c r="O148" s="14">
        <v>1500000</v>
      </c>
      <c r="P148" s="12" t="s">
        <v>1257</v>
      </c>
      <c r="Q148" s="12" t="s">
        <v>518</v>
      </c>
      <c r="R148" s="12" t="s">
        <v>161</v>
      </c>
      <c r="S148" s="12" t="s">
        <v>1258</v>
      </c>
      <c r="T148" s="12" t="s">
        <v>223</v>
      </c>
      <c r="U148" s="12" t="s">
        <v>1259</v>
      </c>
      <c r="V148" s="12" t="s">
        <v>225</v>
      </c>
      <c r="W148" s="12" t="s">
        <v>226</v>
      </c>
      <c r="X148" s="12" t="s">
        <v>488</v>
      </c>
      <c r="Y148" s="12" t="s">
        <v>1260</v>
      </c>
      <c r="Z148" s="12" t="s">
        <v>1261</v>
      </c>
      <c r="AA148" s="12" t="s">
        <v>1262</v>
      </c>
      <c r="AB148" s="12" t="s">
        <v>1130</v>
      </c>
      <c r="AC148" s="12" t="s">
        <v>1257</v>
      </c>
      <c r="AD148" s="12" t="s">
        <v>230</v>
      </c>
    </row>
    <row r="149" spans="1:30" hidden="1" x14ac:dyDescent="0.25">
      <c r="A149" s="12" t="s">
        <v>213</v>
      </c>
      <c r="B149" s="12" t="s">
        <v>214</v>
      </c>
      <c r="C149" s="15" t="s">
        <v>20</v>
      </c>
      <c r="D149" s="12" t="s">
        <v>21</v>
      </c>
      <c r="E149" s="12" t="s">
        <v>215</v>
      </c>
      <c r="F149" s="12" t="s">
        <v>216</v>
      </c>
      <c r="G149" s="12" t="s">
        <v>233</v>
      </c>
      <c r="H149" s="12" t="s">
        <v>234</v>
      </c>
      <c r="I149" s="12" t="s">
        <v>218</v>
      </c>
      <c r="J149" s="12" t="s">
        <v>22</v>
      </c>
      <c r="K149" s="12" t="s">
        <v>1263</v>
      </c>
      <c r="L149" s="13">
        <v>44113</v>
      </c>
      <c r="M149" s="12" t="s">
        <v>1264</v>
      </c>
      <c r="N149" s="12" t="s">
        <v>1145</v>
      </c>
      <c r="O149" s="14">
        <v>2320000</v>
      </c>
      <c r="P149" s="12" t="s">
        <v>1265</v>
      </c>
      <c r="Q149" s="12" t="s">
        <v>518</v>
      </c>
      <c r="R149" s="12" t="s">
        <v>162</v>
      </c>
      <c r="S149" s="12" t="s">
        <v>592</v>
      </c>
      <c r="T149" s="12" t="s">
        <v>223</v>
      </c>
      <c r="U149" s="12" t="s">
        <v>593</v>
      </c>
      <c r="V149" s="12" t="s">
        <v>225</v>
      </c>
      <c r="W149" s="12" t="s">
        <v>226</v>
      </c>
      <c r="X149" s="12" t="s">
        <v>594</v>
      </c>
      <c r="Y149" s="12" t="s">
        <v>1038</v>
      </c>
      <c r="Z149" s="12" t="s">
        <v>1266</v>
      </c>
      <c r="AA149" s="12" t="s">
        <v>1267</v>
      </c>
      <c r="AB149" s="12" t="s">
        <v>1178</v>
      </c>
      <c r="AC149" s="12" t="s">
        <v>1265</v>
      </c>
      <c r="AD149" s="12" t="s">
        <v>230</v>
      </c>
    </row>
    <row r="150" spans="1:30" ht="39" hidden="1" x14ac:dyDescent="0.25">
      <c r="A150" s="12" t="s">
        <v>213</v>
      </c>
      <c r="B150" s="12" t="s">
        <v>214</v>
      </c>
      <c r="C150" s="15" t="s">
        <v>20</v>
      </c>
      <c r="D150" s="12" t="s">
        <v>21</v>
      </c>
      <c r="E150" s="12" t="s">
        <v>232</v>
      </c>
      <c r="F150" s="12" t="s">
        <v>216</v>
      </c>
      <c r="G150" s="12"/>
      <c r="H150" s="12" t="s">
        <v>168</v>
      </c>
      <c r="I150" s="12" t="s">
        <v>218</v>
      </c>
      <c r="J150" s="12" t="s">
        <v>27</v>
      </c>
      <c r="K150" s="12" t="s">
        <v>1268</v>
      </c>
      <c r="L150" s="13">
        <v>44116</v>
      </c>
      <c r="M150" s="12" t="s">
        <v>1269</v>
      </c>
      <c r="N150" s="12" t="s">
        <v>1130</v>
      </c>
      <c r="O150" s="14">
        <v>30000000</v>
      </c>
      <c r="P150" s="12" t="s">
        <v>1221</v>
      </c>
      <c r="Q150" s="12" t="s">
        <v>1270</v>
      </c>
      <c r="R150" s="12" t="s">
        <v>163</v>
      </c>
      <c r="S150" s="12" t="s">
        <v>440</v>
      </c>
      <c r="T150" s="12" t="s">
        <v>223</v>
      </c>
      <c r="U150" s="12" t="s">
        <v>441</v>
      </c>
      <c r="V150" s="12" t="s">
        <v>225</v>
      </c>
      <c r="W150" s="12" t="s">
        <v>226</v>
      </c>
      <c r="X150" s="12" t="s">
        <v>442</v>
      </c>
      <c r="Y150" s="12" t="s">
        <v>443</v>
      </c>
      <c r="Z150" s="12" t="s">
        <v>1271</v>
      </c>
      <c r="AA150" s="12"/>
      <c r="AB150" s="12"/>
      <c r="AC150" s="12"/>
      <c r="AD150" s="12" t="s">
        <v>230</v>
      </c>
    </row>
    <row r="151" spans="1:30" x14ac:dyDescent="0.25">
      <c r="E151" s="15"/>
    </row>
  </sheetData>
  <autoFilter ref="A9:AD150" xr:uid="{00000000-0009-0000-0000-000009000000}">
    <filterColumn colId="4">
      <filters>
        <filter val="Сақлаш"/>
      </filters>
    </filterColumn>
    <sortState ref="A39:AD91">
      <sortCondition ref="C9:C150"/>
    </sortState>
  </autoFilter>
  <mergeCells count="28">
    <mergeCell ref="U5:U8"/>
    <mergeCell ref="S4:U4"/>
    <mergeCell ref="AD4:AD8"/>
    <mergeCell ref="V4:V8"/>
    <mergeCell ref="W4:W8"/>
    <mergeCell ref="X4:Y4"/>
    <mergeCell ref="X5:X8"/>
    <mergeCell ref="Y5:Y8"/>
    <mergeCell ref="Z4:Z8"/>
    <mergeCell ref="AA4:AA8"/>
    <mergeCell ref="AB4:AB8"/>
    <mergeCell ref="AC4:AC8"/>
    <mergeCell ref="A1:X1"/>
    <mergeCell ref="A2:M2"/>
    <mergeCell ref="N2:X2"/>
    <mergeCell ref="A4:A8"/>
    <mergeCell ref="B4:B8"/>
    <mergeCell ref="F4:F8"/>
    <mergeCell ref="G4:G8"/>
    <mergeCell ref="H4:H8"/>
    <mergeCell ref="I4:I8"/>
    <mergeCell ref="O4:Q4"/>
    <mergeCell ref="R4:R8"/>
    <mergeCell ref="J4:J8"/>
    <mergeCell ref="O5:O8"/>
    <mergeCell ref="P5:P8"/>
    <mergeCell ref="Q5:Q8"/>
    <mergeCell ref="S5:S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Жамлама</vt:lpstr>
      <vt:lpstr>шартнома</vt:lpstr>
      <vt:lpstr>Форма №2 бюджет</vt:lpstr>
      <vt:lpstr>Форма №2 (сайлов)</vt:lpstr>
      <vt:lpstr>Форма №2 (резерв)</vt:lpstr>
      <vt:lpstr>Форма №2 (аъзолик бадали)</vt:lpstr>
      <vt:lpstr>Остаток и поступления</vt:lpstr>
      <vt:lpstr>Фактические расходы</vt:lpstr>
      <vt:lpstr>Кассовые расходы</vt:lpstr>
      <vt:lpstr>Фонду развития</vt:lpstr>
      <vt:lpstr>Баланс 4 кв2021й</vt:lpstr>
      <vt:lpstr>Сиёсий партияларни молиялаштири</vt:lpstr>
      <vt:lpstr>Шартномалар</vt:lpstr>
      <vt:lpstr>шартнома!Заголовки_для_печати</vt:lpstr>
      <vt:lpstr>'Форма №2 (сайлов)'!Область_печати</vt:lpstr>
      <vt:lpstr>'Форма №2 бюджет'!Область_печати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2022-02-11T12:52:59Z</cp:lastPrinted>
  <dcterms:created xsi:type="dcterms:W3CDTF">2020-01-15T07:42:43Z</dcterms:created>
  <dcterms:modified xsi:type="dcterms:W3CDTF">2022-02-11T12:56:48Z</dcterms:modified>
</cp:coreProperties>
</file>